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45"/>
  </bookViews>
  <sheets>
    <sheet name="1" sheetId="2" r:id="rId1"/>
  </sheets>
  <definedNames>
    <definedName name="_xlnm.Print_Titles" localSheetId="0">'1'!$1:$5</definedName>
  </definedNames>
  <calcPr calcId="144525"/>
</workbook>
</file>

<file path=xl/sharedStrings.xml><?xml version="1.0" encoding="utf-8"?>
<sst xmlns="http://schemas.openxmlformats.org/spreadsheetml/2006/main" count="78" uniqueCount="49">
  <si>
    <t>贵州省荔波至河池（黔桂界）高速公路机场互通管理分中心设计变更施工图预算审查对比表</t>
  </si>
  <si>
    <t>项</t>
  </si>
  <si>
    <t>目</t>
  </si>
  <si>
    <t>工程项目名称</t>
  </si>
  <si>
    <t>单位</t>
  </si>
  <si>
    <t>原设计金额</t>
  </si>
  <si>
    <t>变更后预算</t>
  </si>
  <si>
    <t>变更增减金额                                           （审查变更后-原设计）</t>
  </si>
  <si>
    <t>上报咨询金额</t>
  </si>
  <si>
    <t>审查金额</t>
  </si>
  <si>
    <t>审查增减金额</t>
  </si>
  <si>
    <t>工程数量</t>
  </si>
  <si>
    <t>金额（元）</t>
  </si>
  <si>
    <t>数量差</t>
  </si>
  <si>
    <t>金额差（元）</t>
  </si>
  <si>
    <t>11=9-7</t>
  </si>
  <si>
    <t>12=10-8</t>
  </si>
  <si>
    <t>13=9-5</t>
  </si>
  <si>
    <t>14=10-6</t>
  </si>
  <si>
    <t>一</t>
  </si>
  <si>
    <t/>
  </si>
  <si>
    <t>第一部分 建筑安装工程费</t>
  </si>
  <si>
    <t>第七章 交通工程及沿线设施</t>
  </si>
  <si>
    <t>监控系统</t>
  </si>
  <si>
    <t>通信系统</t>
  </si>
  <si>
    <t>管理、养护、服务房建工程</t>
  </si>
  <si>
    <r>
      <rPr>
        <sz val="10"/>
        <rFont val="宋体"/>
        <charset val="134"/>
        <scheme val="minor"/>
      </rPr>
      <t>m2</t>
    </r>
  </si>
  <si>
    <t>荔波机场收费站-收费站综合楼-土建工程</t>
  </si>
  <si>
    <t>荔波机场收费站-管理分中心-土建工程</t>
  </si>
  <si>
    <t>荔波机场收费站-交警中队-土建工程</t>
  </si>
  <si>
    <t>荔波机场收费站-路政大队-土建工程</t>
  </si>
  <si>
    <t>荔波机场收费站-水泵房-土建工程</t>
  </si>
  <si>
    <t>荔波机场收费站-配电室-土建工程</t>
  </si>
  <si>
    <t>荔波机场收费站-智慧云仓-土建工程</t>
  </si>
  <si>
    <t>荔波机场收费站-收费天棚-土建工程</t>
  </si>
  <si>
    <t>荔波机场收费站-收费站综合楼--安装工程</t>
  </si>
  <si>
    <t>荔波机场收费站-管理分中心-安装工程</t>
  </si>
  <si>
    <t>荔波机场收费站-交警中队-安装工程</t>
  </si>
  <si>
    <t>荔波机场收费站-路政大队-安装工程</t>
  </si>
  <si>
    <t>荔波机场收费站-水泵房-安装工程</t>
  </si>
  <si>
    <t>荔波机场收费站-配电室-安装工程</t>
  </si>
  <si>
    <t>荔波机场收费站-智慧云仓-安装工程</t>
  </si>
  <si>
    <t>荔波机场收费站-收费天棚-安装工程</t>
  </si>
  <si>
    <t>荔波机场收费站-室外安装工程</t>
  </si>
  <si>
    <t>荔波机场收费站-设备工程</t>
  </si>
  <si>
    <t>荔波机场收费站-绿化工程</t>
  </si>
  <si>
    <t>荔波机场收费站-园建工程</t>
  </si>
  <si>
    <t>荔波机场收费站-道路工程</t>
  </si>
  <si>
    <t>合计</t>
  </si>
</sst>
</file>

<file path=xl/styles.xml><?xml version="1.0" encoding="utf-8"?>
<styleSheet xmlns="http://schemas.openxmlformats.org/spreadsheetml/2006/main">
  <numFmts count="10">
    <numFmt numFmtId="176" formatCode="0_ "/>
    <numFmt numFmtId="177" formatCode="0_);[Red]\(0\)"/>
    <numFmt numFmtId="178" formatCode="0.00_ "/>
    <numFmt numFmtId="179" formatCode="#,##0_ "/>
    <numFmt numFmtId="180" formatCode="_(* #,##0_);_(* \(#,##0\);_(* &quot;-&quot;??_);_(@_)"/>
    <numFmt numFmtId="42" formatCode="_ &quot;￥&quot;* #,##0_ ;_ &quot;￥&quot;* \-#,##0_ ;_ &quot;￥&quot;* &quot;-&quot;_ ;_ @_ "/>
    <numFmt numFmtId="41" formatCode="_ * #,##0_ ;_ * \-#,##0_ ;_ * &quot;-&quot;_ ;_ @_ "/>
    <numFmt numFmtId="181" formatCode="_(* #,##0.00_);_(* \(#,##0.00\);_(* &quot;-&quot;??_);_(@_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0"/>
      <name val="Arial"/>
      <charset val="134"/>
    </font>
    <font>
      <sz val="12"/>
      <name val="新宋体"/>
      <charset val="134"/>
    </font>
    <font>
      <sz val="10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name val="新宋体"/>
      <charset val="134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Arial"/>
      <charset val="134"/>
    </font>
    <font>
      <sz val="10"/>
      <color rgb="FF000000"/>
      <name val="宋体"/>
      <charset val="134"/>
      <scheme val="minor"/>
    </font>
    <font>
      <sz val="10"/>
      <name val="新宋体"/>
      <charset val="134"/>
    </font>
    <font>
      <b/>
      <sz val="12"/>
      <name val="新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8">
    <xf numFmtId="0" fontId="0" fillId="0" borderId="0"/>
    <xf numFmtId="181" fontId="0" fillId="0" borderId="0" applyFont="0" applyFill="0" applyBorder="0" applyAlignment="0" applyProtection="0"/>
    <xf numFmtId="0" fontId="28" fillId="0" borderId="0"/>
    <xf numFmtId="0" fontId="15" fillId="0" borderId="0"/>
    <xf numFmtId="0" fontId="28" fillId="0" borderId="0"/>
    <xf numFmtId="0" fontId="28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5" fillId="0" borderId="0"/>
    <xf numFmtId="0" fontId="25" fillId="1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5" fillId="0" borderId="0"/>
    <xf numFmtId="0" fontId="14" fillId="0" borderId="1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0"/>
    <xf numFmtId="0" fontId="30" fillId="0" borderId="13" applyNumberFormat="0" applyFill="0" applyAlignment="0" applyProtection="0">
      <alignment vertical="center"/>
    </xf>
    <xf numFmtId="0" fontId="29" fillId="0" borderId="0"/>
    <xf numFmtId="0" fontId="28" fillId="38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5" fillId="0" borderId="0"/>
    <xf numFmtId="0" fontId="36" fillId="0" borderId="12" applyNumberFormat="0" applyFill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15" fillId="0" borderId="0"/>
    <xf numFmtId="0" fontId="20" fillId="3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/>
    <xf numFmtId="0" fontId="39" fillId="2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0" borderId="0"/>
    <xf numFmtId="0" fontId="28" fillId="0" borderId="0"/>
    <xf numFmtId="0" fontId="20" fillId="3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0" fillId="6" borderId="0" applyNumberFormat="0" applyBorder="0" applyAlignment="0" applyProtection="0">
      <alignment vertical="center"/>
    </xf>
    <xf numFmtId="0" fontId="34" fillId="29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32" fillId="26" borderId="15" applyNumberFormat="0" applyAlignment="0" applyProtection="0">
      <alignment vertical="center"/>
    </xf>
    <xf numFmtId="0" fontId="15" fillId="0" borderId="0"/>
    <xf numFmtId="0" fontId="15" fillId="0" borderId="0"/>
    <xf numFmtId="0" fontId="18" fillId="0" borderId="9" applyNumberFormat="0" applyFill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1" fillId="21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/>
    <xf numFmtId="0" fontId="14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5" fillId="0" borderId="0"/>
    <xf numFmtId="0" fontId="31" fillId="20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</cellStyleXfs>
  <cellXfs count="52">
    <xf numFmtId="0" fontId="0" fillId="0" borderId="0" xfId="0"/>
    <xf numFmtId="179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17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 wrapText="1"/>
    </xf>
    <xf numFmtId="179" fontId="4" fillId="0" borderId="2" xfId="0" applyNumberFormat="1" applyFont="1" applyFill="1" applyBorder="1" applyAlignment="1" applyProtection="1">
      <alignment horizontal="center" vertical="center" wrapText="1"/>
    </xf>
    <xf numFmtId="179" fontId="4" fillId="0" borderId="3" xfId="0" applyNumberFormat="1" applyFont="1" applyFill="1" applyBorder="1" applyAlignment="1" applyProtection="1">
      <alignment horizontal="center" vertical="center" wrapText="1"/>
    </xf>
    <xf numFmtId="179" fontId="4" fillId="0" borderId="4" xfId="0" applyNumberFormat="1" applyFont="1" applyFill="1" applyBorder="1" applyAlignment="1" applyProtection="1">
      <alignment horizontal="center" vertical="center" wrapText="1"/>
    </xf>
    <xf numFmtId="179" fontId="4" fillId="0" borderId="5" xfId="0" applyNumberFormat="1" applyFont="1" applyFill="1" applyBorder="1" applyAlignment="1" applyProtection="1">
      <alignment horizontal="center" vertical="center" wrapText="1"/>
    </xf>
    <xf numFmtId="179" fontId="4" fillId="0" borderId="6" xfId="0" applyNumberFormat="1" applyFont="1" applyFill="1" applyBorder="1" applyAlignment="1" applyProtection="1">
      <alignment horizontal="center" vertical="center" wrapText="1"/>
    </xf>
    <xf numFmtId="177" fontId="5" fillId="0" borderId="7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right" vertical="center" wrapText="1"/>
    </xf>
    <xf numFmtId="0" fontId="7" fillId="2" borderId="7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78" fontId="10" fillId="0" borderId="7" xfId="0" applyNumberFormat="1" applyFont="1" applyBorder="1" applyAlignment="1">
      <alignment horizontal="center" vertical="center"/>
    </xf>
    <xf numFmtId="178" fontId="10" fillId="0" borderId="7" xfId="0" applyNumberFormat="1" applyFont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8" fontId="11" fillId="0" borderId="7" xfId="0" applyNumberFormat="1" applyFont="1" applyBorder="1" applyAlignment="1">
      <alignment horizontal="right" vertical="center"/>
    </xf>
    <xf numFmtId="179" fontId="12" fillId="0" borderId="7" xfId="0" applyNumberFormat="1" applyFont="1" applyBorder="1" applyAlignment="1">
      <alignment horizontal="right" vertical="center"/>
    </xf>
    <xf numFmtId="180" fontId="4" fillId="3" borderId="7" xfId="1" applyNumberFormat="1" applyFont="1" applyFill="1" applyBorder="1" applyAlignment="1" applyProtection="1">
      <alignment horizontal="right" vertical="center" wrapText="1"/>
    </xf>
    <xf numFmtId="0" fontId="9" fillId="2" borderId="7" xfId="0" applyNumberFormat="1" applyFont="1" applyFill="1" applyBorder="1" applyAlignment="1" applyProtection="1">
      <alignment vertical="center" wrapText="1"/>
    </xf>
    <xf numFmtId="180" fontId="13" fillId="3" borderId="7" xfId="1" applyNumberFormat="1" applyFont="1" applyFill="1" applyBorder="1" applyAlignment="1" applyProtection="1">
      <alignment vertical="center" wrapText="1"/>
    </xf>
    <xf numFmtId="0" fontId="9" fillId="2" borderId="7" xfId="0" applyNumberFormat="1" applyFont="1" applyFill="1" applyBorder="1" applyAlignment="1" applyProtection="1">
      <alignment horizontal="right" vertical="center" wrapText="1"/>
    </xf>
    <xf numFmtId="180" fontId="13" fillId="3" borderId="7" xfId="1" applyNumberFormat="1" applyFont="1" applyFill="1" applyBorder="1" applyAlignment="1" applyProtection="1">
      <alignment horizontal="right" vertical="center" wrapText="1"/>
    </xf>
    <xf numFmtId="0" fontId="2" fillId="2" borderId="7" xfId="0" applyNumberFormat="1" applyFont="1" applyFill="1" applyBorder="1" applyAlignment="1" applyProtection="1">
      <alignment horizontal="right" vertical="center" wrapText="1"/>
    </xf>
    <xf numFmtId="178" fontId="5" fillId="0" borderId="7" xfId="0" applyNumberFormat="1" applyFont="1" applyBorder="1" applyAlignment="1">
      <alignment horizontal="right" vertical="center"/>
    </xf>
    <xf numFmtId="179" fontId="5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178" fontId="2" fillId="0" borderId="7" xfId="0" applyNumberFormat="1" applyFont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176" fontId="10" fillId="3" borderId="7" xfId="0" applyNumberFormat="1" applyFont="1" applyFill="1" applyBorder="1" applyAlignment="1">
      <alignment vertical="center"/>
    </xf>
    <xf numFmtId="41" fontId="10" fillId="3" borderId="7" xfId="0" applyNumberFormat="1" applyFont="1" applyFill="1" applyBorder="1" applyAlignment="1">
      <alignment vertical="center"/>
    </xf>
    <xf numFmtId="176" fontId="10" fillId="3" borderId="7" xfId="0" applyNumberFormat="1" applyFont="1" applyFill="1" applyBorder="1" applyAlignment="1">
      <alignment horizontal="right" vertical="center"/>
    </xf>
    <xf numFmtId="41" fontId="10" fillId="3" borderId="7" xfId="0" applyNumberFormat="1" applyFont="1" applyFill="1" applyBorder="1" applyAlignment="1">
      <alignment horizontal="right" vertical="center"/>
    </xf>
    <xf numFmtId="179" fontId="13" fillId="3" borderId="7" xfId="1" applyNumberFormat="1" applyFont="1" applyFill="1" applyBorder="1" applyAlignment="1" applyProtection="1">
      <alignment horizontal="right" vertical="center" wrapText="1"/>
    </xf>
    <xf numFmtId="179" fontId="2" fillId="0" borderId="7" xfId="0" applyNumberFormat="1" applyFont="1" applyBorder="1" applyAlignment="1">
      <alignment horizontal="right" vertical="center"/>
    </xf>
    <xf numFmtId="179" fontId="10" fillId="0" borderId="7" xfId="0" applyNumberFormat="1" applyFont="1" applyBorder="1" applyAlignment="1">
      <alignment horizontal="center" vertical="center" wrapText="1"/>
    </xf>
    <xf numFmtId="179" fontId="5" fillId="0" borderId="7" xfId="0" applyNumberFormat="1" applyFont="1" applyFill="1" applyBorder="1" applyAlignment="1">
      <alignment horizontal="center" vertical="center" wrapText="1"/>
    </xf>
    <xf numFmtId="179" fontId="4" fillId="3" borderId="7" xfId="1" applyNumberFormat="1" applyFont="1" applyFill="1" applyBorder="1" applyAlignment="1" applyProtection="1">
      <alignment horizontal="right" vertical="center" wrapText="1"/>
    </xf>
    <xf numFmtId="178" fontId="10" fillId="3" borderId="7" xfId="0" applyNumberFormat="1" applyFont="1" applyFill="1" applyBorder="1" applyAlignment="1">
      <alignment vertical="center"/>
    </xf>
    <xf numFmtId="179" fontId="10" fillId="3" borderId="7" xfId="1" applyNumberFormat="1" applyFont="1" applyFill="1" applyBorder="1" applyAlignment="1">
      <alignment vertical="center"/>
    </xf>
    <xf numFmtId="178" fontId="10" fillId="3" borderId="7" xfId="0" applyNumberFormat="1" applyFont="1" applyFill="1" applyBorder="1" applyAlignment="1">
      <alignment horizontal="right" vertical="center"/>
    </xf>
    <xf numFmtId="179" fontId="10" fillId="3" borderId="7" xfId="1" applyNumberFormat="1" applyFont="1" applyFill="1" applyBorder="1" applyAlignment="1">
      <alignment horizontal="right" vertical="center"/>
    </xf>
  </cellXfs>
  <cellStyles count="78">
    <cellStyle name="常规" xfId="0" builtinId="0"/>
    <cellStyle name="千位分隔 2" xfId="1"/>
    <cellStyle name="常规 29" xfId="2"/>
    <cellStyle name="常规 2 4" xfId="3"/>
    <cellStyle name="常规 177" xfId="4"/>
    <cellStyle name="0" xfId="5"/>
    <cellStyle name="20% - 强调文字頜色 2" xfId="6"/>
    <cellStyle name="20% - 强调文字頜色 1" xfId="7"/>
    <cellStyle name="_x0014_0% - 强调文字颜色 4" xfId="8"/>
    <cellStyle name="20% - 强ః文字颜色 5" xfId="9"/>
    <cellStyle name="常规 2 5" xfId="10"/>
    <cellStyle name="40% - 强调文字颜色 6" xfId="11" builtinId="51"/>
    <cellStyle name="20% - 强调文字颜色 6" xfId="12" builtinId="50"/>
    <cellStyle name="强调文字颜色 6" xfId="13" builtinId="49"/>
    <cellStyle name="40% - 强调文字颜色 5" xfId="14" builtinId="47"/>
    <cellStyle name="20% - 强调文字颜色 5" xfId="15" builtinId="46"/>
    <cellStyle name="强调文字颜色 5" xfId="16" builtinId="45"/>
    <cellStyle name="40% - 强调文字颜色 4" xfId="17" builtinId="43"/>
    <cellStyle name="常规 3 3" xfId="18"/>
    <cellStyle name="标题 3" xfId="19" builtinId="18"/>
    <cellStyle name="解释性文本" xfId="20" builtinId="53"/>
    <cellStyle name="样式 1" xfId="21"/>
    <cellStyle name="汇总" xfId="22" builtinId="25"/>
    <cellStyle name="_ET_STYLE_NoName_00_" xfId="23"/>
    <cellStyle name="40% - 强调䖇字颜色 3" xfId="24"/>
    <cellStyle name="百分比" xfId="25" builtinId="5"/>
    <cellStyle name="千位分隔" xfId="26" builtinId="3"/>
    <cellStyle name="常规 3 2" xfId="27"/>
    <cellStyle name="标题 2" xfId="28" builtinId="17"/>
    <cellStyle name="货币[0]" xfId="29" builtinId="7"/>
    <cellStyle name="常规 4" xfId="30"/>
    <cellStyle name="60% - 强调文字颜色 4" xfId="31" builtinId="44"/>
    <cellStyle name="警告文本" xfId="32" builtinId="11"/>
    <cellStyle name="Normal" xfId="33"/>
    <cellStyle name="差_2标第23期_ hxp" xfId="34"/>
    <cellStyle name="20% - 强调文字颜色 2" xfId="35" builtinId="34"/>
    <cellStyle name="常规 5" xfId="36"/>
    <cellStyle name="常规 12 2 2 5" xfId="37"/>
    <cellStyle name="60% - 强调文字颜色 5" xfId="38" builtinId="48"/>
    <cellStyle name="标题 1" xfId="39" builtinId="16"/>
    <cellStyle name="超链接" xfId="40" builtinId="8"/>
    <cellStyle name="20% - 强调文字颜色 3" xfId="41" builtinId="38"/>
    <cellStyle name="货币" xfId="42" builtinId="4"/>
    <cellStyle name="20% - 强调文字颜色 4" xfId="43" builtinId="42"/>
    <cellStyle name="计算" xfId="44" builtinId="22"/>
    <cellStyle name="已访问的超链接" xfId="45" builtinId="9"/>
    <cellStyle name="千位分隔[0]" xfId="46" builtinId="6"/>
    <cellStyle name="好_2标第23期_ hxp" xfId="47"/>
    <cellStyle name="强调文字颜色 4" xfId="48" builtinId="41"/>
    <cellStyle name="40% - 强调文字颜色 3" xfId="49" builtinId="39"/>
    <cellStyle name="常规 2 2" xfId="50"/>
    <cellStyle name="常规 6" xfId="51"/>
    <cellStyle name="60% - 强调文字颜色 6" xfId="52" builtinId="52"/>
    <cellStyle name="输入" xfId="53" builtinId="20"/>
    <cellStyle name="输出" xfId="54" builtinId="21"/>
    <cellStyle name="检查单元格" xfId="55" builtinId="23"/>
    <cellStyle name="常规 7" xfId="56"/>
    <cellStyle name="常规 2 3" xfId="57"/>
    <cellStyle name="链接单元格" xfId="58" builtinId="24"/>
    <cellStyle name="60% - 强调文字颜色 1" xfId="59" builtinId="32"/>
    <cellStyle name="常规 3" xfId="60"/>
    <cellStyle name="60% - 强调文字颜色 3" xfId="61" builtinId="40"/>
    <cellStyle name="注释" xfId="62" builtinId="10"/>
    <cellStyle name="标题" xfId="63" builtinId="15"/>
    <cellStyle name="好" xfId="64" builtinId="26"/>
    <cellStyle name="常规 3 4" xfId="65"/>
    <cellStyle name="标题 4" xfId="66" builtinId="19"/>
    <cellStyle name="强调文字颜色 1" xfId="67" builtinId="29"/>
    <cellStyle name="适中" xfId="68" builtinId="28"/>
    <cellStyle name="20% - 强调文字颜色 1" xfId="69" builtinId="30"/>
    <cellStyle name="常规 3 5" xfId="70"/>
    <cellStyle name="差" xfId="71" builtinId="27"/>
    <cellStyle name="强调文字颜色 2" xfId="72" builtinId="33"/>
    <cellStyle name="40% - 强调文字颜色 1" xfId="73" builtinId="31"/>
    <cellStyle name="常规 2" xfId="74"/>
    <cellStyle name="60% - 强调文字颜色 2" xfId="75" builtinId="36"/>
    <cellStyle name="40% - 强调文字颜色 2" xfId="76" builtinId="35"/>
    <cellStyle name="强调文字颜色 3" xfId="77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workbookViewId="0">
      <selection activeCell="D22" sqref="D22"/>
    </sheetView>
  </sheetViews>
  <sheetFormatPr defaultColWidth="9" defaultRowHeight="15.75"/>
  <cols>
    <col min="1" max="1" width="4.85714285714286" style="2" customWidth="1"/>
    <col min="2" max="2" width="6.14285714285714" style="2" customWidth="1"/>
    <col min="3" max="3" width="46.7142857142857" style="3" customWidth="1"/>
    <col min="4" max="4" width="10.2857142857143" style="2" customWidth="1"/>
    <col min="5" max="5" width="11.7142857142857" style="4" customWidth="1"/>
    <col min="6" max="6" width="14.7142857142857" style="5" customWidth="1"/>
    <col min="7" max="7" width="13.1428571428571" style="4" customWidth="1"/>
    <col min="8" max="8" width="14.4285714285714" style="4" customWidth="1"/>
    <col min="9" max="9" width="13.2857142857143" style="6" customWidth="1"/>
    <col min="10" max="10" width="15" style="7" customWidth="1"/>
    <col min="11" max="11" width="12.1428571428571" style="5" customWidth="1"/>
    <col min="12" max="12" width="15.2857142857143" style="5" customWidth="1"/>
    <col min="13" max="13" width="13.1428571428571" style="4" customWidth="1"/>
    <col min="14" max="14" width="16.4285714285714" style="8" customWidth="1"/>
    <col min="15" max="15" width="9.14285714285714" style="2"/>
    <col min="16" max="16" width="32.8571428571429" style="2" customWidth="1"/>
    <col min="17" max="17" width="25.4285714285714" style="2" customWidth="1"/>
    <col min="18" max="16384" width="9.14285714285714" style="2"/>
  </cols>
  <sheetData>
    <row r="1" s="1" customFormat="1" ht="30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ht="21" customHeight="1" spans="1:14">
      <c r="A2" s="10" t="s">
        <v>1</v>
      </c>
      <c r="B2" s="10" t="s">
        <v>2</v>
      </c>
      <c r="C2" s="10" t="s">
        <v>3</v>
      </c>
      <c r="D2" s="11" t="s">
        <v>4</v>
      </c>
      <c r="E2" s="22" t="s">
        <v>5</v>
      </c>
      <c r="F2" s="22"/>
      <c r="G2" s="23" t="s">
        <v>6</v>
      </c>
      <c r="H2" s="23"/>
      <c r="I2" s="23"/>
      <c r="J2" s="23"/>
      <c r="K2" s="23"/>
      <c r="L2" s="23"/>
      <c r="M2" s="22" t="s">
        <v>7</v>
      </c>
      <c r="N2" s="22"/>
    </row>
    <row r="3" ht="21" customHeight="1" spans="1:14">
      <c r="A3" s="12"/>
      <c r="B3" s="12"/>
      <c r="C3" s="12"/>
      <c r="D3" s="13"/>
      <c r="E3" s="22"/>
      <c r="F3" s="22"/>
      <c r="G3" s="22" t="s">
        <v>8</v>
      </c>
      <c r="H3" s="22"/>
      <c r="I3" s="36" t="s">
        <v>9</v>
      </c>
      <c r="J3" s="36"/>
      <c r="K3" s="22" t="s">
        <v>10</v>
      </c>
      <c r="L3" s="22"/>
      <c r="M3" s="22"/>
      <c r="N3" s="22"/>
    </row>
    <row r="4" ht="21" customHeight="1" spans="1:14">
      <c r="A4" s="14"/>
      <c r="B4" s="14"/>
      <c r="C4" s="14"/>
      <c r="D4" s="14"/>
      <c r="E4" s="24" t="s">
        <v>11</v>
      </c>
      <c r="F4" s="22" t="s">
        <v>12</v>
      </c>
      <c r="G4" s="24" t="s">
        <v>11</v>
      </c>
      <c r="H4" s="24" t="s">
        <v>12</v>
      </c>
      <c r="I4" s="37" t="s">
        <v>11</v>
      </c>
      <c r="J4" s="36" t="s">
        <v>12</v>
      </c>
      <c r="K4" s="22" t="s">
        <v>13</v>
      </c>
      <c r="L4" s="22" t="s">
        <v>14</v>
      </c>
      <c r="M4" s="24" t="s">
        <v>11</v>
      </c>
      <c r="N4" s="45" t="s">
        <v>12</v>
      </c>
    </row>
    <row r="5" ht="21" customHeight="1" spans="1:14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25">
        <v>8</v>
      </c>
      <c r="I5" s="38">
        <v>9</v>
      </c>
      <c r="J5" s="38">
        <v>10</v>
      </c>
      <c r="K5" s="15" t="s">
        <v>15</v>
      </c>
      <c r="L5" s="15" t="s">
        <v>16</v>
      </c>
      <c r="M5" s="15" t="s">
        <v>17</v>
      </c>
      <c r="N5" s="46" t="s">
        <v>18</v>
      </c>
    </row>
    <row r="6" ht="21" customHeight="1" spans="1:14">
      <c r="A6" s="16" t="s">
        <v>19</v>
      </c>
      <c r="B6" s="17" t="s">
        <v>20</v>
      </c>
      <c r="C6" s="18" t="s">
        <v>21</v>
      </c>
      <c r="D6" s="19"/>
      <c r="E6" s="26"/>
      <c r="F6" s="27">
        <f>F7</f>
        <v>56392644.2</v>
      </c>
      <c r="G6" s="27"/>
      <c r="H6" s="27">
        <f t="shared" ref="G6:N6" si="0">H7</f>
        <v>40897826.73</v>
      </c>
      <c r="I6" s="27"/>
      <c r="J6" s="27">
        <f t="shared" si="0"/>
        <v>39665128.9</v>
      </c>
      <c r="K6" s="27"/>
      <c r="L6" s="27">
        <f t="shared" si="0"/>
        <v>-1232697.83000001</v>
      </c>
      <c r="M6" s="27"/>
      <c r="N6" s="27">
        <f t="shared" si="0"/>
        <v>-16727515.3</v>
      </c>
    </row>
    <row r="7" ht="21" customHeight="1" spans="1:14">
      <c r="A7" s="17"/>
      <c r="B7" s="17"/>
      <c r="C7" s="16" t="s">
        <v>22</v>
      </c>
      <c r="D7" s="17"/>
      <c r="E7" s="17"/>
      <c r="F7" s="27">
        <f>F8+F9+F10</f>
        <v>56392644.2</v>
      </c>
      <c r="G7" s="28"/>
      <c r="H7" s="27">
        <f t="shared" ref="G7:N7" si="1">H8+H9+H10</f>
        <v>40897826.73</v>
      </c>
      <c r="I7" s="28"/>
      <c r="J7" s="27">
        <f t="shared" si="1"/>
        <v>39665128.9</v>
      </c>
      <c r="K7" s="28"/>
      <c r="L7" s="27">
        <f t="shared" si="1"/>
        <v>-1232697.83000001</v>
      </c>
      <c r="M7" s="47"/>
      <c r="N7" s="27">
        <f t="shared" si="1"/>
        <v>-16727515.3</v>
      </c>
    </row>
    <row r="8" ht="21" customHeight="1" spans="1:14">
      <c r="A8" s="20"/>
      <c r="B8" s="20">
        <v>10703</v>
      </c>
      <c r="C8" s="20" t="s">
        <v>23</v>
      </c>
      <c r="D8" s="20" t="s">
        <v>1</v>
      </c>
      <c r="E8" s="29">
        <v>1</v>
      </c>
      <c r="F8" s="30">
        <v>2095996</v>
      </c>
      <c r="G8" s="29">
        <v>1</v>
      </c>
      <c r="H8" s="30">
        <v>7331</v>
      </c>
      <c r="I8" s="29">
        <v>1</v>
      </c>
      <c r="J8" s="30">
        <v>7331</v>
      </c>
      <c r="K8" s="39">
        <f>I8-G8</f>
        <v>0</v>
      </c>
      <c r="L8" s="40">
        <f>J8-H8</f>
        <v>0</v>
      </c>
      <c r="M8" s="48">
        <f>I8-E8</f>
        <v>0</v>
      </c>
      <c r="N8" s="49">
        <f>J8-F8</f>
        <v>-2088665</v>
      </c>
    </row>
    <row r="9" ht="21" customHeight="1" spans="1:14">
      <c r="A9" s="20"/>
      <c r="B9" s="20">
        <v>10704</v>
      </c>
      <c r="C9" s="20" t="s">
        <v>24</v>
      </c>
      <c r="D9" s="20" t="s">
        <v>1</v>
      </c>
      <c r="E9" s="29">
        <v>1</v>
      </c>
      <c r="F9" s="30">
        <v>4054114</v>
      </c>
      <c r="G9" s="29">
        <v>1</v>
      </c>
      <c r="H9" s="30">
        <v>7330309</v>
      </c>
      <c r="I9" s="29">
        <v>1</v>
      </c>
      <c r="J9" s="30">
        <v>7259984</v>
      </c>
      <c r="K9" s="39">
        <f t="shared" ref="K9:K31" si="2">I9-G9</f>
        <v>0</v>
      </c>
      <c r="L9" s="40">
        <f t="shared" ref="L9:L31" si="3">J9-H9</f>
        <v>-70325</v>
      </c>
      <c r="M9" s="48">
        <f>I9-E9</f>
        <v>0</v>
      </c>
      <c r="N9" s="49">
        <f>J9-F9</f>
        <v>3205870</v>
      </c>
    </row>
    <row r="10" ht="21" customHeight="1" spans="1:14">
      <c r="A10" s="20"/>
      <c r="B10" s="20">
        <v>10707</v>
      </c>
      <c r="C10" s="20" t="s">
        <v>25</v>
      </c>
      <c r="D10" s="20" t="s">
        <v>26</v>
      </c>
      <c r="E10" s="31">
        <f t="shared" ref="E10:I10" si="4">SUM(E11:E17)</f>
        <v>9474.06</v>
      </c>
      <c r="F10" s="32">
        <f>SUM(F11:F31)</f>
        <v>50242534.2</v>
      </c>
      <c r="G10" s="31">
        <f t="shared" si="4"/>
        <v>4728.75</v>
      </c>
      <c r="H10" s="32">
        <f>SUM(H11:H31)</f>
        <v>33560186.73</v>
      </c>
      <c r="I10" s="31">
        <f>SUM(I11:I31)</f>
        <v>37602.98</v>
      </c>
      <c r="J10" s="32">
        <f>SUM(J11:J31)</f>
        <v>32397813.9</v>
      </c>
      <c r="K10" s="41">
        <f t="shared" si="2"/>
        <v>32874.23</v>
      </c>
      <c r="L10" s="42">
        <f t="shared" si="3"/>
        <v>-1162372.83000001</v>
      </c>
      <c r="M10" s="50">
        <f>I10-E10</f>
        <v>28128.92</v>
      </c>
      <c r="N10" s="51">
        <f>J10-F10</f>
        <v>-17844720.3</v>
      </c>
    </row>
    <row r="11" ht="21" customHeight="1" spans="1:14">
      <c r="A11" s="20"/>
      <c r="B11" s="20">
        <v>1</v>
      </c>
      <c r="C11" s="20" t="s">
        <v>27</v>
      </c>
      <c r="D11" s="20" t="s">
        <v>26</v>
      </c>
      <c r="E11" s="31">
        <v>1191.13</v>
      </c>
      <c r="F11" s="32">
        <v>4362506.86</v>
      </c>
      <c r="G11" s="31">
        <v>1776.88</v>
      </c>
      <c r="H11" s="32">
        <v>5429267.8</v>
      </c>
      <c r="I11" s="31">
        <v>1776.88</v>
      </c>
      <c r="J11" s="43">
        <v>5147680.88</v>
      </c>
      <c r="K11" s="41">
        <f t="shared" si="2"/>
        <v>0</v>
      </c>
      <c r="L11" s="42">
        <f t="shared" si="3"/>
        <v>-281586.92</v>
      </c>
      <c r="M11" s="50">
        <f t="shared" ref="M11:M31" si="5">I11-E11</f>
        <v>585.75</v>
      </c>
      <c r="N11" s="51">
        <f>J11-F11</f>
        <v>785174.02</v>
      </c>
    </row>
    <row r="12" ht="21" customHeight="1" spans="1:14">
      <c r="A12" s="20"/>
      <c r="B12" s="20">
        <v>2</v>
      </c>
      <c r="C12" s="20" t="s">
        <v>28</v>
      </c>
      <c r="D12" s="20" t="s">
        <v>26</v>
      </c>
      <c r="E12" s="31">
        <v>5350.3</v>
      </c>
      <c r="F12" s="32">
        <v>14292923.21</v>
      </c>
      <c r="G12" s="31"/>
      <c r="H12" s="32"/>
      <c r="I12" s="31"/>
      <c r="J12" s="44"/>
      <c r="K12" s="41">
        <f t="shared" si="2"/>
        <v>0</v>
      </c>
      <c r="L12" s="42">
        <f t="shared" si="3"/>
        <v>0</v>
      </c>
      <c r="M12" s="50">
        <f t="shared" si="5"/>
        <v>-5350.3</v>
      </c>
      <c r="N12" s="51">
        <f t="shared" ref="N12:N31" si="6">J12-F12</f>
        <v>-14292923.21</v>
      </c>
    </row>
    <row r="13" ht="21" customHeight="1" spans="1:14">
      <c r="A13" s="20"/>
      <c r="B13" s="20">
        <v>3</v>
      </c>
      <c r="C13" s="20" t="s">
        <v>29</v>
      </c>
      <c r="D13" s="20" t="s">
        <v>26</v>
      </c>
      <c r="E13" s="31">
        <v>947.5</v>
      </c>
      <c r="F13" s="32">
        <v>3423747.4</v>
      </c>
      <c r="G13" s="31">
        <v>947.5</v>
      </c>
      <c r="H13" s="32">
        <v>3422317.45</v>
      </c>
      <c r="I13" s="31">
        <v>947.5</v>
      </c>
      <c r="J13" s="44">
        <v>3255564.25</v>
      </c>
      <c r="K13" s="41">
        <f t="shared" si="2"/>
        <v>0</v>
      </c>
      <c r="L13" s="42">
        <f t="shared" si="3"/>
        <v>-166753.2</v>
      </c>
      <c r="M13" s="50">
        <f t="shared" si="5"/>
        <v>0</v>
      </c>
      <c r="N13" s="51">
        <f t="shared" si="6"/>
        <v>-168183.15</v>
      </c>
    </row>
    <row r="14" ht="21" customHeight="1" spans="1:14">
      <c r="A14" s="20"/>
      <c r="B14" s="20">
        <v>4</v>
      </c>
      <c r="C14" s="20" t="s">
        <v>30</v>
      </c>
      <c r="D14" s="20" t="s">
        <v>26</v>
      </c>
      <c r="E14" s="31">
        <v>1351.79</v>
      </c>
      <c r="F14" s="32">
        <v>4564153.95</v>
      </c>
      <c r="G14" s="31">
        <v>1351.79</v>
      </c>
      <c r="H14" s="32">
        <v>4562104</v>
      </c>
      <c r="I14" s="31">
        <v>1351.79</v>
      </c>
      <c r="J14" s="43">
        <v>4323775.52</v>
      </c>
      <c r="K14" s="41">
        <f t="shared" si="2"/>
        <v>0</v>
      </c>
      <c r="L14" s="42">
        <f t="shared" si="3"/>
        <v>-238328.48</v>
      </c>
      <c r="M14" s="50">
        <f t="shared" si="5"/>
        <v>0</v>
      </c>
      <c r="N14" s="51">
        <f t="shared" si="6"/>
        <v>-240378.430000001</v>
      </c>
    </row>
    <row r="15" ht="21" customHeight="1" spans="1:14">
      <c r="A15" s="20"/>
      <c r="B15" s="20">
        <v>5</v>
      </c>
      <c r="C15" s="20" t="s">
        <v>31</v>
      </c>
      <c r="D15" s="20" t="s">
        <v>26</v>
      </c>
      <c r="E15" s="31">
        <v>516.1</v>
      </c>
      <c r="F15" s="32">
        <v>1663640.93</v>
      </c>
      <c r="G15" s="31">
        <v>516.1</v>
      </c>
      <c r="H15" s="32">
        <v>1663068.84</v>
      </c>
      <c r="I15" s="31">
        <v>516.1</v>
      </c>
      <c r="J15" s="43">
        <v>1606157.51</v>
      </c>
      <c r="K15" s="41">
        <f t="shared" si="2"/>
        <v>0</v>
      </c>
      <c r="L15" s="42">
        <f t="shared" si="3"/>
        <v>-56911.3300000001</v>
      </c>
      <c r="M15" s="50">
        <f t="shared" si="5"/>
        <v>0</v>
      </c>
      <c r="N15" s="51">
        <f t="shared" si="6"/>
        <v>-57483.4199999999</v>
      </c>
    </row>
    <row r="16" ht="21" customHeight="1" spans="1:14">
      <c r="A16" s="20"/>
      <c r="B16" s="20">
        <v>6</v>
      </c>
      <c r="C16" s="20" t="s">
        <v>32</v>
      </c>
      <c r="D16" s="20" t="s">
        <v>26</v>
      </c>
      <c r="E16" s="31">
        <v>95.46</v>
      </c>
      <c r="F16" s="32">
        <v>478331.57</v>
      </c>
      <c r="G16" s="31">
        <v>114.7</v>
      </c>
      <c r="H16" s="32">
        <v>498473.71</v>
      </c>
      <c r="I16" s="31">
        <v>114.7</v>
      </c>
      <c r="J16" s="43">
        <v>490855.06</v>
      </c>
      <c r="K16" s="41">
        <f t="shared" si="2"/>
        <v>0</v>
      </c>
      <c r="L16" s="42">
        <f t="shared" si="3"/>
        <v>-7618.65000000002</v>
      </c>
      <c r="M16" s="50">
        <f t="shared" si="5"/>
        <v>19.24</v>
      </c>
      <c r="N16" s="51">
        <f t="shared" si="6"/>
        <v>12523.49</v>
      </c>
    </row>
    <row r="17" ht="21" customHeight="1" spans="1:14">
      <c r="A17" s="20"/>
      <c r="B17" s="20">
        <v>7</v>
      </c>
      <c r="C17" s="20" t="s">
        <v>33</v>
      </c>
      <c r="D17" s="20" t="s">
        <v>26</v>
      </c>
      <c r="E17" s="31">
        <v>21.78</v>
      </c>
      <c r="F17" s="32">
        <v>100738.54</v>
      </c>
      <c r="G17" s="31">
        <v>21.78</v>
      </c>
      <c r="H17" s="32">
        <v>100637.87</v>
      </c>
      <c r="I17" s="31">
        <v>21.78</v>
      </c>
      <c r="J17" s="43">
        <v>97922.45</v>
      </c>
      <c r="K17" s="41">
        <f t="shared" si="2"/>
        <v>0</v>
      </c>
      <c r="L17" s="42">
        <f t="shared" si="3"/>
        <v>-2715.42</v>
      </c>
      <c r="M17" s="50">
        <f t="shared" si="5"/>
        <v>0</v>
      </c>
      <c r="N17" s="51">
        <f t="shared" si="6"/>
        <v>-2816.09</v>
      </c>
    </row>
    <row r="18" ht="21" customHeight="1" spans="1:14">
      <c r="A18" s="20"/>
      <c r="B18" s="20">
        <v>8</v>
      </c>
      <c r="C18" s="20" t="s">
        <v>34</v>
      </c>
      <c r="D18" s="20" t="s">
        <v>26</v>
      </c>
      <c r="E18" s="31">
        <v>1113.6</v>
      </c>
      <c r="F18" s="32">
        <v>3122160.4</v>
      </c>
      <c r="G18" s="31">
        <v>1113.6</v>
      </c>
      <c r="H18" s="32">
        <v>3122160.16</v>
      </c>
      <c r="I18" s="31">
        <v>1113.6</v>
      </c>
      <c r="J18" s="43">
        <v>3008634.57</v>
      </c>
      <c r="K18" s="41">
        <f t="shared" si="2"/>
        <v>0</v>
      </c>
      <c r="L18" s="42">
        <f t="shared" si="3"/>
        <v>-113525.59</v>
      </c>
      <c r="M18" s="50">
        <f t="shared" si="5"/>
        <v>0</v>
      </c>
      <c r="N18" s="51">
        <f t="shared" si="6"/>
        <v>-113525.83</v>
      </c>
    </row>
    <row r="19" ht="21" customHeight="1" spans="1:14">
      <c r="A19" s="20"/>
      <c r="B19" s="20">
        <v>9</v>
      </c>
      <c r="C19" s="20" t="s">
        <v>35</v>
      </c>
      <c r="D19" s="20" t="s">
        <v>26</v>
      </c>
      <c r="E19" s="31">
        <f t="shared" ref="E19:E26" si="7">E11</f>
        <v>1191.13</v>
      </c>
      <c r="F19" s="32">
        <v>578452.07</v>
      </c>
      <c r="G19" s="31">
        <f t="shared" ref="G19:G26" si="8">G11</f>
        <v>1776.88</v>
      </c>
      <c r="H19" s="32">
        <v>772042.17</v>
      </c>
      <c r="I19" s="31">
        <f t="shared" ref="I19:I26" si="9">I11</f>
        <v>1776.88</v>
      </c>
      <c r="J19" s="43">
        <v>766907.88</v>
      </c>
      <c r="K19" s="41">
        <f t="shared" si="2"/>
        <v>0</v>
      </c>
      <c r="L19" s="42">
        <f t="shared" si="3"/>
        <v>-5134.29000000004</v>
      </c>
      <c r="M19" s="50">
        <f t="shared" si="5"/>
        <v>585.75</v>
      </c>
      <c r="N19" s="51">
        <f t="shared" si="6"/>
        <v>188455.81</v>
      </c>
    </row>
    <row r="20" ht="21" customHeight="1" spans="1:14">
      <c r="A20" s="20"/>
      <c r="B20" s="20">
        <v>10</v>
      </c>
      <c r="C20" s="20" t="s">
        <v>36</v>
      </c>
      <c r="D20" s="20" t="s">
        <v>26</v>
      </c>
      <c r="E20" s="31">
        <f t="shared" si="7"/>
        <v>5350.3</v>
      </c>
      <c r="F20" s="32">
        <v>3045889.94</v>
      </c>
      <c r="G20" s="31"/>
      <c r="H20" s="32"/>
      <c r="I20" s="31"/>
      <c r="J20" s="44"/>
      <c r="K20" s="41">
        <f t="shared" si="2"/>
        <v>0</v>
      </c>
      <c r="L20" s="42">
        <f t="shared" si="3"/>
        <v>0</v>
      </c>
      <c r="M20" s="50">
        <f t="shared" si="5"/>
        <v>-5350.3</v>
      </c>
      <c r="N20" s="51">
        <f t="shared" si="6"/>
        <v>-3045889.94</v>
      </c>
    </row>
    <row r="21" ht="21" customHeight="1" spans="1:14">
      <c r="A21" s="20"/>
      <c r="B21" s="20">
        <v>11</v>
      </c>
      <c r="C21" s="20" t="s">
        <v>37</v>
      </c>
      <c r="D21" s="20" t="s">
        <v>26</v>
      </c>
      <c r="E21" s="31">
        <f t="shared" si="7"/>
        <v>947.5</v>
      </c>
      <c r="F21" s="32">
        <v>543823.75</v>
      </c>
      <c r="G21" s="31">
        <f t="shared" si="8"/>
        <v>947.5</v>
      </c>
      <c r="H21" s="32">
        <v>544050.69</v>
      </c>
      <c r="I21" s="31">
        <f t="shared" si="9"/>
        <v>947.5</v>
      </c>
      <c r="J21" s="43">
        <v>540058.19</v>
      </c>
      <c r="K21" s="41">
        <f t="shared" si="2"/>
        <v>0</v>
      </c>
      <c r="L21" s="42">
        <f t="shared" si="3"/>
        <v>-3992.5</v>
      </c>
      <c r="M21" s="50">
        <f t="shared" si="5"/>
        <v>0</v>
      </c>
      <c r="N21" s="51">
        <f t="shared" si="6"/>
        <v>-3765.56000000006</v>
      </c>
    </row>
    <row r="22" ht="21" customHeight="1" spans="1:14">
      <c r="A22" s="20"/>
      <c r="B22" s="20">
        <v>12</v>
      </c>
      <c r="C22" s="20" t="s">
        <v>38</v>
      </c>
      <c r="D22" s="20" t="s">
        <v>26</v>
      </c>
      <c r="E22" s="31">
        <f t="shared" si="7"/>
        <v>1351.79</v>
      </c>
      <c r="F22" s="32">
        <v>660710.85</v>
      </c>
      <c r="G22" s="31">
        <f t="shared" si="8"/>
        <v>1351.79</v>
      </c>
      <c r="H22" s="32">
        <v>661022.65</v>
      </c>
      <c r="I22" s="31">
        <f t="shared" si="9"/>
        <v>1351.79</v>
      </c>
      <c r="J22" s="44">
        <v>656295.68</v>
      </c>
      <c r="K22" s="41">
        <f t="shared" si="2"/>
        <v>0</v>
      </c>
      <c r="L22" s="42">
        <f t="shared" si="3"/>
        <v>-4726.96999999997</v>
      </c>
      <c r="M22" s="50">
        <f t="shared" si="5"/>
        <v>0</v>
      </c>
      <c r="N22" s="51">
        <f t="shared" si="6"/>
        <v>-4415.16999999993</v>
      </c>
    </row>
    <row r="23" ht="21" customHeight="1" spans="1:14">
      <c r="A23" s="20"/>
      <c r="B23" s="20">
        <v>13</v>
      </c>
      <c r="C23" s="20" t="s">
        <v>39</v>
      </c>
      <c r="D23" s="20" t="s">
        <v>26</v>
      </c>
      <c r="E23" s="31">
        <f t="shared" si="7"/>
        <v>516.1</v>
      </c>
      <c r="F23" s="32">
        <v>539182.36</v>
      </c>
      <c r="G23" s="31">
        <f t="shared" si="8"/>
        <v>516.1</v>
      </c>
      <c r="H23" s="32">
        <v>554285.39</v>
      </c>
      <c r="I23" s="31">
        <f t="shared" si="9"/>
        <v>516.1</v>
      </c>
      <c r="J23" s="43">
        <v>534252.25</v>
      </c>
      <c r="K23" s="41">
        <f t="shared" si="2"/>
        <v>0</v>
      </c>
      <c r="L23" s="42">
        <f t="shared" si="3"/>
        <v>-20033.14</v>
      </c>
      <c r="M23" s="50">
        <f t="shared" si="5"/>
        <v>0</v>
      </c>
      <c r="N23" s="51">
        <f t="shared" si="6"/>
        <v>-4930.10999999999</v>
      </c>
    </row>
    <row r="24" ht="21" customHeight="1" spans="1:14">
      <c r="A24" s="20"/>
      <c r="B24" s="20">
        <v>14</v>
      </c>
      <c r="C24" s="20" t="s">
        <v>40</v>
      </c>
      <c r="D24" s="20" t="s">
        <v>26</v>
      </c>
      <c r="E24" s="31">
        <f t="shared" si="7"/>
        <v>95.46</v>
      </c>
      <c r="F24" s="32">
        <v>44650.24</v>
      </c>
      <c r="G24" s="31">
        <f t="shared" si="8"/>
        <v>114.7</v>
      </c>
      <c r="H24" s="32">
        <v>46060.66</v>
      </c>
      <c r="I24" s="31">
        <f t="shared" si="9"/>
        <v>114.7</v>
      </c>
      <c r="J24" s="43">
        <v>45790.18</v>
      </c>
      <c r="K24" s="41">
        <f t="shared" si="2"/>
        <v>0</v>
      </c>
      <c r="L24" s="42">
        <f t="shared" si="3"/>
        <v>-270.480000000003</v>
      </c>
      <c r="M24" s="50">
        <f t="shared" si="5"/>
        <v>19.24</v>
      </c>
      <c r="N24" s="51">
        <f t="shared" si="6"/>
        <v>1139.94</v>
      </c>
    </row>
    <row r="25" ht="21" customHeight="1" spans="1:14">
      <c r="A25" s="20"/>
      <c r="B25" s="20">
        <v>15</v>
      </c>
      <c r="C25" s="20" t="s">
        <v>41</v>
      </c>
      <c r="D25" s="20" t="s">
        <v>26</v>
      </c>
      <c r="E25" s="31">
        <f t="shared" si="7"/>
        <v>21.78</v>
      </c>
      <c r="F25" s="32">
        <v>15393.73</v>
      </c>
      <c r="G25" s="31">
        <f t="shared" si="8"/>
        <v>21.78</v>
      </c>
      <c r="H25" s="32">
        <v>15412.17</v>
      </c>
      <c r="I25" s="31">
        <f t="shared" si="9"/>
        <v>21.78</v>
      </c>
      <c r="J25" s="43">
        <v>15368.01</v>
      </c>
      <c r="K25" s="41">
        <f t="shared" si="2"/>
        <v>0</v>
      </c>
      <c r="L25" s="42">
        <f t="shared" si="3"/>
        <v>-44.1599999999999</v>
      </c>
      <c r="M25" s="50">
        <f t="shared" si="5"/>
        <v>0</v>
      </c>
      <c r="N25" s="51">
        <f t="shared" si="6"/>
        <v>-25.7199999999993</v>
      </c>
    </row>
    <row r="26" ht="21" customHeight="1" spans="1:14">
      <c r="A26" s="20"/>
      <c r="B26" s="20">
        <v>16</v>
      </c>
      <c r="C26" s="20" t="s">
        <v>42</v>
      </c>
      <c r="D26" s="20" t="s">
        <v>26</v>
      </c>
      <c r="E26" s="33">
        <f t="shared" si="7"/>
        <v>1113.6</v>
      </c>
      <c r="F26" s="32">
        <v>147099.71</v>
      </c>
      <c r="G26" s="33">
        <f t="shared" si="8"/>
        <v>1113.6</v>
      </c>
      <c r="H26" s="32">
        <v>147099.71</v>
      </c>
      <c r="I26" s="33">
        <f t="shared" si="9"/>
        <v>1113.6</v>
      </c>
      <c r="J26" s="43">
        <v>123699.97</v>
      </c>
      <c r="K26" s="41">
        <f t="shared" si="2"/>
        <v>0</v>
      </c>
      <c r="L26" s="42">
        <f t="shared" si="3"/>
        <v>-23399.74</v>
      </c>
      <c r="M26" s="50">
        <f t="shared" si="5"/>
        <v>0</v>
      </c>
      <c r="N26" s="51">
        <f t="shared" si="6"/>
        <v>-23399.74</v>
      </c>
    </row>
    <row r="27" ht="21" customHeight="1" spans="1:14">
      <c r="A27" s="20"/>
      <c r="B27" s="20">
        <v>17</v>
      </c>
      <c r="C27" s="20" t="s">
        <v>43</v>
      </c>
      <c r="D27" s="20" t="s">
        <v>26</v>
      </c>
      <c r="E27" s="31">
        <f t="shared" ref="E27:I27" si="10">E30+E31</f>
        <v>7879.69</v>
      </c>
      <c r="F27" s="32">
        <v>3227106.71</v>
      </c>
      <c r="G27" s="31">
        <f t="shared" si="10"/>
        <v>7935.54</v>
      </c>
      <c r="H27" s="32">
        <v>2442970.5</v>
      </c>
      <c r="I27" s="31">
        <f t="shared" si="10"/>
        <v>7935.54</v>
      </c>
      <c r="J27" s="43">
        <v>2444056.33</v>
      </c>
      <c r="K27" s="41">
        <f t="shared" si="2"/>
        <v>0</v>
      </c>
      <c r="L27" s="42">
        <f t="shared" si="3"/>
        <v>1085.83000000007</v>
      </c>
      <c r="M27" s="50">
        <f t="shared" si="5"/>
        <v>55.8499999999985</v>
      </c>
      <c r="N27" s="51">
        <f t="shared" si="6"/>
        <v>-783050.38</v>
      </c>
    </row>
    <row r="28" ht="21" customHeight="1" spans="1:14">
      <c r="A28" s="20"/>
      <c r="B28" s="20">
        <v>18</v>
      </c>
      <c r="C28" s="20" t="s">
        <v>44</v>
      </c>
      <c r="D28" s="21" t="s">
        <v>1</v>
      </c>
      <c r="E28" s="31">
        <v>1</v>
      </c>
      <c r="F28" s="32">
        <v>3647918.7</v>
      </c>
      <c r="G28" s="31">
        <v>1</v>
      </c>
      <c r="H28" s="32">
        <v>3629154.03</v>
      </c>
      <c r="I28" s="31">
        <v>1</v>
      </c>
      <c r="J28" s="43">
        <v>3428733.45</v>
      </c>
      <c r="K28" s="41">
        <f t="shared" si="2"/>
        <v>0</v>
      </c>
      <c r="L28" s="42">
        <f t="shared" si="3"/>
        <v>-200420.58</v>
      </c>
      <c r="M28" s="50">
        <f t="shared" si="5"/>
        <v>0</v>
      </c>
      <c r="N28" s="51">
        <f t="shared" si="6"/>
        <v>-219185.25</v>
      </c>
    </row>
    <row r="29" ht="21" customHeight="1" spans="1:14">
      <c r="A29" s="20"/>
      <c r="B29" s="20">
        <v>19</v>
      </c>
      <c r="C29" s="20" t="s">
        <v>45</v>
      </c>
      <c r="D29" s="20" t="s">
        <v>26</v>
      </c>
      <c r="E29" s="31">
        <v>4341.3</v>
      </c>
      <c r="F29" s="32">
        <v>514458.8</v>
      </c>
      <c r="G29" s="31">
        <v>10046.2</v>
      </c>
      <c r="H29" s="32">
        <v>864475.08</v>
      </c>
      <c r="I29" s="31">
        <v>10046.2</v>
      </c>
      <c r="J29" s="43">
        <v>864475.08</v>
      </c>
      <c r="K29" s="41">
        <f t="shared" si="2"/>
        <v>0</v>
      </c>
      <c r="L29" s="42">
        <f t="shared" si="3"/>
        <v>0</v>
      </c>
      <c r="M29" s="50">
        <f t="shared" si="5"/>
        <v>5704.9</v>
      </c>
      <c r="N29" s="51">
        <f t="shared" si="6"/>
        <v>350016.28</v>
      </c>
    </row>
    <row r="30" ht="21" customHeight="1" spans="1:14">
      <c r="A30" s="20"/>
      <c r="B30" s="20">
        <v>20</v>
      </c>
      <c r="C30" s="20" t="s">
        <v>46</v>
      </c>
      <c r="D30" s="20" t="s">
        <v>26</v>
      </c>
      <c r="E30" s="31">
        <v>4406.83</v>
      </c>
      <c r="F30" s="32">
        <v>4363666.85</v>
      </c>
      <c r="G30" s="31">
        <v>2413.18</v>
      </c>
      <c r="H30" s="32">
        <v>3706923.11</v>
      </c>
      <c r="I30" s="31">
        <v>2413.18</v>
      </c>
      <c r="J30" s="43">
        <v>3661522.07</v>
      </c>
      <c r="K30" s="41">
        <f t="shared" si="2"/>
        <v>0</v>
      </c>
      <c r="L30" s="42">
        <f t="shared" si="3"/>
        <v>-45401.04</v>
      </c>
      <c r="M30" s="50">
        <f t="shared" si="5"/>
        <v>-1993.65</v>
      </c>
      <c r="N30" s="51">
        <f t="shared" si="6"/>
        <v>-702144.78</v>
      </c>
    </row>
    <row r="31" ht="21" customHeight="1" spans="1:14">
      <c r="A31" s="20"/>
      <c r="B31" s="20">
        <v>21</v>
      </c>
      <c r="C31" s="20" t="s">
        <v>47</v>
      </c>
      <c r="D31" s="20" t="s">
        <v>26</v>
      </c>
      <c r="E31" s="31">
        <v>3472.86</v>
      </c>
      <c r="F31" s="32">
        <v>905977.63</v>
      </c>
      <c r="G31" s="31">
        <v>5522.36</v>
      </c>
      <c r="H31" s="32">
        <v>1378660.74</v>
      </c>
      <c r="I31" s="31">
        <v>5522.36</v>
      </c>
      <c r="J31" s="43">
        <v>1386064.57</v>
      </c>
      <c r="K31" s="41">
        <f t="shared" si="2"/>
        <v>0</v>
      </c>
      <c r="L31" s="42">
        <f t="shared" si="3"/>
        <v>7403.83000000007</v>
      </c>
      <c r="M31" s="50">
        <f t="shared" si="5"/>
        <v>2049.5</v>
      </c>
      <c r="N31" s="51">
        <f t="shared" si="6"/>
        <v>480086.94</v>
      </c>
    </row>
    <row r="32" ht="21" customHeight="1" spans="1:14">
      <c r="A32" s="16" t="s">
        <v>48</v>
      </c>
      <c r="B32" s="16"/>
      <c r="C32" s="16"/>
      <c r="D32" s="16"/>
      <c r="E32" s="34"/>
      <c r="F32" s="35">
        <f>F6</f>
        <v>56392644.2</v>
      </c>
      <c r="G32" s="35"/>
      <c r="H32" s="35">
        <f>H6</f>
        <v>40897826.73</v>
      </c>
      <c r="I32" s="35"/>
      <c r="J32" s="35">
        <f>J6</f>
        <v>39665128.9</v>
      </c>
      <c r="K32" s="35"/>
      <c r="L32" s="35">
        <f>L6</f>
        <v>-1232697.83000001</v>
      </c>
      <c r="M32" s="35"/>
      <c r="N32" s="35">
        <f>N6</f>
        <v>-16727515.3</v>
      </c>
    </row>
  </sheetData>
  <mergeCells count="12">
    <mergeCell ref="A1:N1"/>
    <mergeCell ref="G2:L2"/>
    <mergeCell ref="G3:H3"/>
    <mergeCell ref="I3:J3"/>
    <mergeCell ref="K3:L3"/>
    <mergeCell ref="A32:C32"/>
    <mergeCell ref="A2:A4"/>
    <mergeCell ref="B2:B4"/>
    <mergeCell ref="C2:C4"/>
    <mergeCell ref="D2:D4"/>
    <mergeCell ref="E2:F3"/>
    <mergeCell ref="M2:N3"/>
  </mergeCells>
  <printOptions horizontalCentered="1"/>
  <pageMargins left="0" right="0" top="0.550694444444444" bottom="0.590277777777778" header="0.314583333333333" footer="0.314583333333333"/>
  <pageSetup paperSize="9" scale="70" orientation="landscape" horizontalDpi="600"/>
  <headerFooter/>
  <ignoredErrors>
    <ignoredError sqref="F10" formula="1"/>
    <ignoredError sqref="G10" formula="1" formulaRange="1"/>
    <ignoredError sqref="E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ZJZ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VEIN</dc:creator>
  <cp:lastModifiedBy>小石头</cp:lastModifiedBy>
  <dcterms:created xsi:type="dcterms:W3CDTF">2016-11-17T10:46:00Z</dcterms:created>
  <cp:lastPrinted>2019-08-02T10:45:00Z</cp:lastPrinted>
  <dcterms:modified xsi:type="dcterms:W3CDTF">2025-08-05T09:04:15Z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1264A8F507EF4AF886F296C5A638B96E_12</vt:lpwstr>
  </property>
  <property fmtid="{D5CDD505-2E9C-101B-9397-08002B2CF9AE}" pid="3" name="KSOProductBuildVer">
    <vt:lpwstr>2052-11.8.2.10624</vt:lpwstr>
  </property>
</Properties>
</file>