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300" windowWidth="14940" windowHeight="9120" tabRatio="558"/>
  </bookViews>
  <sheets>
    <sheet name="审查汇总表" sheetId="4" r:id="rId1"/>
    <sheet name="土建工程" sheetId="1" r:id="rId2"/>
    <sheet name="路面工程" sheetId="3" r:id="rId3"/>
    <sheet name="交安工程" sheetId="5" r:id="rId4"/>
    <sheet name="互通三角区削坡" sheetId="7" r:id="rId5"/>
  </sheets>
  <definedNames>
    <definedName name="_xlnm.Print_Area" localSheetId="4">互通三角区削坡!$A$1:$M$44</definedName>
    <definedName name="_xlnm.Print_Area" localSheetId="3">交安工程!$A$1:$M$41</definedName>
    <definedName name="_xlnm.Print_Area" localSheetId="2">路面工程!$A$1:$M$43</definedName>
    <definedName name="_xlnm.Print_Area" localSheetId="0">审查汇总表!$A$2:$F$10</definedName>
    <definedName name="_xlnm.Print_Area" localSheetId="1">土建工程!$A$1:$M$65</definedName>
    <definedName name="_xlnm.Print_Titles" localSheetId="4">互通三角区削坡!$1:$4</definedName>
    <definedName name="_xlnm.Print_Titles" localSheetId="3">交安工程!$1:$4</definedName>
    <definedName name="_xlnm.Print_Titles" localSheetId="2">路面工程!$1:$4</definedName>
    <definedName name="_xlnm.Print_Titles" localSheetId="0">审查汇总表!$2:$4</definedName>
    <definedName name="_xlnm.Print_Titles" localSheetId="1">土建工程!$1:$4</definedName>
  </definedNames>
  <calcPr calcId="144525"/>
</workbook>
</file>

<file path=xl/calcChain.xml><?xml version="1.0" encoding="utf-8"?>
<calcChain xmlns="http://schemas.openxmlformats.org/spreadsheetml/2006/main">
  <c r="M8" i="7" l="1"/>
  <c r="M9" i="7"/>
  <c r="M10" i="7"/>
  <c r="M11" i="7"/>
  <c r="M12" i="7"/>
  <c r="M13" i="7"/>
  <c r="M14" i="7"/>
  <c r="M15" i="7"/>
  <c r="M16" i="7"/>
  <c r="M17" i="7"/>
  <c r="M18" i="7"/>
  <c r="M19" i="7"/>
  <c r="M21" i="7"/>
  <c r="M22" i="7"/>
  <c r="M23" i="7"/>
  <c r="M24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40" i="7"/>
  <c r="M41" i="7"/>
  <c r="M42" i="7"/>
  <c r="L8" i="7"/>
  <c r="L9" i="7"/>
  <c r="L10" i="7"/>
  <c r="L11" i="7"/>
  <c r="L12" i="7"/>
  <c r="L13" i="7"/>
  <c r="L14" i="7"/>
  <c r="L15" i="7"/>
  <c r="L16" i="7"/>
  <c r="L17" i="7"/>
  <c r="L18" i="7"/>
  <c r="L19" i="7"/>
  <c r="L21" i="7"/>
  <c r="L22" i="7"/>
  <c r="L23" i="7"/>
  <c r="L24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40" i="7"/>
  <c r="L41" i="7"/>
  <c r="L42" i="7"/>
  <c r="K25" i="7"/>
  <c r="M25" i="7" s="1"/>
  <c r="K20" i="7"/>
  <c r="K7" i="7" s="1"/>
  <c r="J25" i="7"/>
  <c r="J20" i="7"/>
  <c r="J7" i="7" s="1"/>
  <c r="J6" i="7" s="1"/>
  <c r="J5" i="7" s="1"/>
  <c r="J39" i="7" s="1"/>
  <c r="J43" i="7" s="1"/>
  <c r="J44" i="7" s="1"/>
  <c r="C8" i="4" s="1"/>
  <c r="C9" i="4" s="1"/>
  <c r="H20" i="7"/>
  <c r="H7" i="7" s="1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5" i="5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5" i="3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5" i="1"/>
  <c r="F7" i="4"/>
  <c r="E6" i="4"/>
  <c r="E7" i="4"/>
  <c r="F6" i="4"/>
  <c r="E5" i="4"/>
  <c r="F5" i="4"/>
  <c r="K6" i="7" l="1"/>
  <c r="M7" i="7"/>
  <c r="M20" i="7"/>
  <c r="L6" i="7"/>
  <c r="K5" i="7"/>
  <c r="L7" i="7"/>
  <c r="L20" i="7"/>
  <c r="L25" i="7"/>
  <c r="H6" i="7"/>
  <c r="M6" i="7" l="1"/>
  <c r="K39" i="7"/>
  <c r="L5" i="7"/>
  <c r="H5" i="7"/>
  <c r="M5" i="7" s="1"/>
  <c r="L39" i="7" l="1"/>
  <c r="K43" i="7"/>
  <c r="K44" i="7"/>
  <c r="H39" i="7"/>
  <c r="M39" i="7" s="1"/>
  <c r="D8" i="4" l="1"/>
  <c r="L43" i="7"/>
  <c r="L44" i="7"/>
  <c r="H43" i="7"/>
  <c r="H44" i="7" s="1"/>
  <c r="B8" i="4" s="1"/>
  <c r="B9" i="4" s="1"/>
  <c r="D9" i="4" l="1"/>
  <c r="E8" i="4"/>
  <c r="E9" i="4" s="1"/>
  <c r="F8" i="4"/>
  <c r="F9" i="4" s="1"/>
  <c r="M43" i="7"/>
  <c r="M44" i="7"/>
</calcChain>
</file>

<file path=xl/sharedStrings.xml><?xml version="1.0" encoding="utf-8"?>
<sst xmlns="http://schemas.openxmlformats.org/spreadsheetml/2006/main" count="1360" uniqueCount="305">
  <si>
    <t/>
  </si>
  <si>
    <t>工程或费用名称</t>
  </si>
  <si>
    <t>第一部分 建筑安装工程费</t>
  </si>
  <si>
    <t>一</t>
  </si>
  <si>
    <t>二</t>
  </si>
  <si>
    <t>第二部分 设备及工具、器具购置费</t>
  </si>
  <si>
    <t>第三部分 工程建设其他费用</t>
  </si>
  <si>
    <t>第一、二、三部分费用合计</t>
  </si>
  <si>
    <t>公路公里</t>
  </si>
  <si>
    <t>元</t>
  </si>
  <si>
    <t>预算总金额</t>
  </si>
  <si>
    <t>其中：回收金额</t>
  </si>
  <si>
    <t>公路基本造价</t>
  </si>
  <si>
    <t>项</t>
    <phoneticPr fontId="1" type="noConversion"/>
  </si>
  <si>
    <t>目</t>
    <phoneticPr fontId="1" type="noConversion"/>
  </si>
  <si>
    <t>单位</t>
    <phoneticPr fontId="1" type="noConversion"/>
  </si>
  <si>
    <t>送审预算</t>
    <phoneticPr fontId="1" type="noConversion"/>
  </si>
  <si>
    <t>上报预算（元）</t>
    <phoneticPr fontId="1" type="noConversion"/>
  </si>
  <si>
    <t>审查预算（元）</t>
    <phoneticPr fontId="1" type="noConversion"/>
  </si>
  <si>
    <t>核增/减（元）</t>
    <phoneticPr fontId="1" type="noConversion"/>
  </si>
  <si>
    <t>①</t>
    <phoneticPr fontId="1" type="noConversion"/>
  </si>
  <si>
    <t>②</t>
    <phoneticPr fontId="1" type="noConversion"/>
  </si>
  <si>
    <t>③</t>
    <phoneticPr fontId="1" type="noConversion"/>
  </si>
  <si>
    <t>④=③-②</t>
    <phoneticPr fontId="1" type="noConversion"/>
  </si>
  <si>
    <t>⑤=③-①</t>
    <phoneticPr fontId="1" type="noConversion"/>
  </si>
  <si>
    <t>1</t>
  </si>
  <si>
    <t>m2</t>
  </si>
  <si>
    <t>2</t>
  </si>
  <si>
    <t>4</t>
  </si>
  <si>
    <t>原设计预算（元）</t>
    <phoneticPr fontId="1" type="noConversion"/>
  </si>
  <si>
    <t>预备费</t>
  </si>
  <si>
    <t>1.价差预备费</t>
  </si>
  <si>
    <t>2.基本预备费</t>
  </si>
  <si>
    <t>原设计数量</t>
    <phoneticPr fontId="1" type="noConversion"/>
  </si>
  <si>
    <t>变更后数量</t>
    <phoneticPr fontId="1" type="noConversion"/>
  </si>
  <si>
    <t>节</t>
    <phoneticPr fontId="1" type="noConversion"/>
  </si>
  <si>
    <t>m</t>
  </si>
  <si>
    <t>m3</t>
  </si>
  <si>
    <t>3</t>
  </si>
  <si>
    <t>路面工程</t>
  </si>
  <si>
    <t>建设项目管理费</t>
  </si>
  <si>
    <t>建设单位管理费</t>
  </si>
  <si>
    <t>工程监理费</t>
  </si>
  <si>
    <t>设计文件审查费</t>
  </si>
  <si>
    <t>八</t>
  </si>
  <si>
    <t>联合试运转费</t>
  </si>
  <si>
    <t>十一</t>
  </si>
  <si>
    <t>建设期贷款利息</t>
  </si>
  <si>
    <t>变更增/减（元）</t>
    <phoneticPr fontId="1" type="noConversion"/>
  </si>
  <si>
    <t>处</t>
  </si>
  <si>
    <t>个</t>
  </si>
  <si>
    <t>合计</t>
    <phoneticPr fontId="8" type="noConversion"/>
  </si>
  <si>
    <t>项目名称</t>
    <phoneticPr fontId="8" type="noConversion"/>
  </si>
  <si>
    <t>云雾枢纽互通连接线交安工程</t>
    <phoneticPr fontId="8" type="noConversion"/>
  </si>
  <si>
    <t>云雾枢纽互通连接线路面工程</t>
    <phoneticPr fontId="8" type="noConversion"/>
  </si>
  <si>
    <t>细目</t>
    <phoneticPr fontId="1" type="noConversion"/>
  </si>
  <si>
    <t>3.9</t>
  </si>
  <si>
    <t>五</t>
  </si>
  <si>
    <t>交叉工程</t>
  </si>
  <si>
    <t>互通式立体交叉</t>
  </si>
  <si>
    <t>连接线工程</t>
  </si>
  <si>
    <t>km</t>
  </si>
  <si>
    <t>1.964</t>
  </si>
  <si>
    <t>场地清理</t>
  </si>
  <si>
    <t>1.1</t>
  </si>
  <si>
    <t>清理与掘除</t>
  </si>
  <si>
    <t>212567</t>
  </si>
  <si>
    <t>路基土石方（填方）</t>
  </si>
  <si>
    <t>m3/km</t>
  </si>
  <si>
    <t>494813</t>
  </si>
  <si>
    <t>2-1</t>
  </si>
  <si>
    <t>96区回填工程</t>
  </si>
  <si>
    <t>29005</t>
  </si>
  <si>
    <t>排水工程</t>
  </si>
  <si>
    <t>1761.87</t>
  </si>
  <si>
    <t>5</t>
  </si>
  <si>
    <t>防护工程</t>
  </si>
  <si>
    <t>1996</t>
  </si>
  <si>
    <t>5.1</t>
  </si>
  <si>
    <t>衬砌拱护坡</t>
  </si>
  <si>
    <t>m3/m2</t>
  </si>
  <si>
    <t>1996 / 22661.8</t>
  </si>
  <si>
    <t>5.2</t>
  </si>
  <si>
    <t>灌木护坡</t>
  </si>
  <si>
    <t>2647.1</t>
  </si>
  <si>
    <t>6</t>
  </si>
  <si>
    <t>涵洞工程</t>
  </si>
  <si>
    <t>m/道</t>
  </si>
  <si>
    <t>32.89 / 1</t>
  </si>
  <si>
    <t>1-2米钢筋砼盖板涵</t>
  </si>
  <si>
    <t>7</t>
  </si>
  <si>
    <t>桥梁工程</t>
  </si>
  <si>
    <t>m/座</t>
  </si>
  <si>
    <t>260.16 / 3</t>
  </si>
  <si>
    <t>7.1</t>
  </si>
  <si>
    <t>连接线1号中桥(20mT梁)</t>
  </si>
  <si>
    <t>m2/m</t>
  </si>
  <si>
    <t>471.576 / 32.08</t>
  </si>
  <si>
    <t>7.2</t>
  </si>
  <si>
    <t>连接线2号中桥(20mT梁)</t>
  </si>
  <si>
    <t>384.96 / 32.08</t>
  </si>
  <si>
    <t>7.3</t>
  </si>
  <si>
    <t>连接线1号大桥(20mT梁)</t>
  </si>
  <si>
    <t>2352 / 196</t>
  </si>
  <si>
    <t>8</t>
  </si>
  <si>
    <t>通道工程</t>
  </si>
  <si>
    <t>m/处</t>
  </si>
  <si>
    <t>8.1</t>
  </si>
  <si>
    <t>1-4米钢筋砼盖板涵</t>
  </si>
  <si>
    <t>8.2</t>
  </si>
  <si>
    <t>1-5.5米钢筋砼盖板涵</t>
  </si>
  <si>
    <t>土地征用及拆迁补偿费</t>
  </si>
  <si>
    <t>土地补偿费(永久占地)</t>
  </si>
  <si>
    <t>亩</t>
  </si>
  <si>
    <t>262.206</t>
  </si>
  <si>
    <t>贵定县云雾镇</t>
  </si>
  <si>
    <t>拆迁补偿费</t>
  </si>
  <si>
    <t>砍伐树木补偿</t>
  </si>
  <si>
    <t>株</t>
  </si>
  <si>
    <t>29136</t>
  </si>
  <si>
    <t>拆迁房屋及其他附着物</t>
  </si>
  <si>
    <t>2490</t>
  </si>
  <si>
    <t>水土保持补偿费</t>
  </si>
  <si>
    <t>三</t>
  </si>
  <si>
    <t>研究试验费</t>
  </si>
  <si>
    <t>特殊路基处理工程</t>
  </si>
  <si>
    <t>桥头路基处理工程</t>
  </si>
  <si>
    <t>陡坡路堤或填挖交界处理</t>
  </si>
  <si>
    <t>三维网植草</t>
  </si>
  <si>
    <t>喷播草籽</t>
  </si>
  <si>
    <t>挡土墻</t>
  </si>
  <si>
    <t>m3/m</t>
  </si>
  <si>
    <t>2-4米钢筋砼盖板涵</t>
  </si>
  <si>
    <t>1-1.5米钢筋砼圆管涵</t>
  </si>
  <si>
    <t>跨河中桥(20mT梁)</t>
  </si>
  <si>
    <t>铁厂大桥(40mT梁)</t>
  </si>
  <si>
    <t>1-7.5米钢筋砼盖板涵</t>
  </si>
  <si>
    <t>10</t>
  </si>
  <si>
    <t>其他工程</t>
  </si>
  <si>
    <t>10.1</t>
  </si>
  <si>
    <t>改河沟</t>
  </si>
  <si>
    <t>10.2</t>
  </si>
  <si>
    <t>跨沟盖板</t>
  </si>
  <si>
    <t>10.3</t>
  </si>
  <si>
    <t>老路改移</t>
  </si>
  <si>
    <t>10.4</t>
  </si>
  <si>
    <t>平交口顺接</t>
  </si>
  <si>
    <t>1.704</t>
  </si>
  <si>
    <t>217882</t>
  </si>
  <si>
    <t>472509</t>
  </si>
  <si>
    <t>14925</t>
  </si>
  <si>
    <t>0.078</t>
  </si>
  <si>
    <t>11372</t>
  </si>
  <si>
    <t>1920</t>
  </si>
  <si>
    <t>1703.4</t>
  </si>
  <si>
    <t>6736.4</t>
  </si>
  <si>
    <t>2785.8 / 33156</t>
  </si>
  <si>
    <t>1913.8</t>
  </si>
  <si>
    <t>4466.4</t>
  </si>
  <si>
    <t>231.5</t>
  </si>
  <si>
    <t>3950.6 / 128.6</t>
  </si>
  <si>
    <t>108.81 / 3</t>
  </si>
  <si>
    <t>74.31 / 1</t>
  </si>
  <si>
    <t>27 / 1</t>
  </si>
  <si>
    <t>7.5 / 1</t>
  </si>
  <si>
    <t>513.28 / 32.08</t>
  </si>
  <si>
    <t>3136 / 196</t>
  </si>
  <si>
    <t>0.764</t>
  </si>
  <si>
    <t>35</t>
  </si>
  <si>
    <t>3.95</t>
  </si>
  <si>
    <t>732</t>
  </si>
  <si>
    <t>306.22</t>
  </si>
  <si>
    <t>拆迁工作费</t>
    <phoneticPr fontId="1" type="noConversion"/>
  </si>
  <si>
    <t>公路公里</t>
    <phoneticPr fontId="1" type="noConversion"/>
  </si>
  <si>
    <t>云雾枢纽互通连接线土建工程</t>
    <phoneticPr fontId="8" type="noConversion"/>
  </si>
  <si>
    <t>44464</t>
  </si>
  <si>
    <t>低剂量水泥稳定碎石底基层</t>
  </si>
  <si>
    <t>34499</t>
  </si>
  <si>
    <t>1.2</t>
  </si>
  <si>
    <t>水泥稳定类基层</t>
  </si>
  <si>
    <t>1.3</t>
  </si>
  <si>
    <t>透层</t>
  </si>
  <si>
    <t>1.4</t>
  </si>
  <si>
    <t>粘层</t>
  </si>
  <si>
    <t>39457</t>
  </si>
  <si>
    <t>1.5</t>
  </si>
  <si>
    <t>封层</t>
  </si>
  <si>
    <t>1.6</t>
  </si>
  <si>
    <t>防水层</t>
  </si>
  <si>
    <t>2479</t>
  </si>
  <si>
    <t>1.7</t>
  </si>
  <si>
    <t>SAMI应力吸收层</t>
  </si>
  <si>
    <t>1.8</t>
  </si>
  <si>
    <t>1.9</t>
  </si>
  <si>
    <t>中粒式沥青混凝土面层</t>
  </si>
  <si>
    <t>36978</t>
  </si>
  <si>
    <t>1.10</t>
  </si>
  <si>
    <t>改性沥青玛蹄脂碎石面层</t>
  </si>
  <si>
    <t>1.11</t>
  </si>
  <si>
    <t>收费广场路面</t>
  </si>
  <si>
    <t>7486</t>
  </si>
  <si>
    <t>1.11.1</t>
  </si>
  <si>
    <t>8663</t>
  </si>
  <si>
    <t>1.11.2</t>
  </si>
  <si>
    <t>水泥混凝土面层</t>
  </si>
  <si>
    <t>1.12</t>
  </si>
  <si>
    <t>收费站广场过渡段路面</t>
  </si>
  <si>
    <t>502.8</t>
  </si>
  <si>
    <t>1.12.1</t>
  </si>
  <si>
    <t>251.539</t>
  </si>
  <si>
    <t>1.12.2</t>
  </si>
  <si>
    <t>323.333</t>
  </si>
  <si>
    <t>1.12.3</t>
  </si>
  <si>
    <t>C25水泥混凝土面层</t>
  </si>
  <si>
    <t>105.6</t>
  </si>
  <si>
    <t>1.12.4</t>
  </si>
  <si>
    <t>251.4</t>
  </si>
  <si>
    <t>1.12.5</t>
  </si>
  <si>
    <t>桥面边部构造</t>
  </si>
  <si>
    <t>1.32</t>
  </si>
  <si>
    <t>路面边部排水工程</t>
  </si>
  <si>
    <t>3.448</t>
  </si>
  <si>
    <t>48733</t>
  </si>
  <si>
    <t>38742</t>
  </si>
  <si>
    <t>52774</t>
  </si>
  <si>
    <t>2505</t>
  </si>
  <si>
    <t>9022</t>
  </si>
  <si>
    <t>41247</t>
  </si>
  <si>
    <t>3.512</t>
  </si>
  <si>
    <t>贵州省都匀至安顺公路T14合同段云雾枢纽互通连接线设计变更施工图预算审查对照表（路面工程）</t>
    <phoneticPr fontId="1" type="noConversion"/>
  </si>
  <si>
    <r>
      <t>贵州省都匀至安顺公路T14</t>
    </r>
    <r>
      <rPr>
        <b/>
        <sz val="16"/>
        <color indexed="8"/>
        <rFont val="宋体"/>
        <charset val="134"/>
      </rPr>
      <t>合同段云雾枢纽互通连接线设计变更施工图预算审查对照表（土建工程）</t>
    </r>
    <phoneticPr fontId="1" type="noConversion"/>
  </si>
  <si>
    <t>贵州省都匀至安顺公路T14合同段云雾枢纽互通连接线设计变更施工图预算审查对照表（交安工程）</t>
    <phoneticPr fontId="1" type="noConversion"/>
  </si>
  <si>
    <t>七</t>
  </si>
  <si>
    <t>公路设施及预埋管线工程</t>
  </si>
  <si>
    <t>安全设施</t>
  </si>
  <si>
    <t>线形诱导标</t>
  </si>
  <si>
    <t>标线</t>
  </si>
  <si>
    <t>护栏</t>
  </si>
  <si>
    <t>波形钢板护栏</t>
  </si>
  <si>
    <t>波形钢板护栏（Gr-A-4E）</t>
  </si>
  <si>
    <t>波形钢板护栏（Gr-A-2E）</t>
  </si>
  <si>
    <t>波形钢板护栏（Gr-SB-2E）</t>
  </si>
  <si>
    <t>波形钢板护栏（Grd-Am-2E）</t>
  </si>
  <si>
    <t>端头</t>
  </si>
  <si>
    <t>2.1</t>
  </si>
  <si>
    <t>AT1-2（A级）</t>
  </si>
  <si>
    <t>2.2</t>
  </si>
  <si>
    <t>AT2（A级）</t>
  </si>
  <si>
    <t>2.3</t>
  </si>
  <si>
    <t>BT-2（A级）</t>
  </si>
  <si>
    <t>2.4</t>
  </si>
  <si>
    <t>BT-2（SB级）</t>
  </si>
  <si>
    <t>2.5</t>
  </si>
  <si>
    <t>BT-4</t>
  </si>
  <si>
    <t>2.6</t>
  </si>
  <si>
    <t>CT-2</t>
  </si>
  <si>
    <t>轮廓标</t>
  </si>
  <si>
    <t>根</t>
  </si>
  <si>
    <t>防落网</t>
  </si>
  <si>
    <t>警示柱</t>
  </si>
  <si>
    <t>24</t>
  </si>
  <si>
    <t>3799</t>
  </si>
  <si>
    <t>1565</t>
  </si>
  <si>
    <t>80</t>
  </si>
  <si>
    <t>1068</t>
  </si>
  <si>
    <t>1086</t>
  </si>
  <si>
    <t>13</t>
  </si>
  <si>
    <t>549</t>
  </si>
  <si>
    <t>140</t>
  </si>
  <si>
    <t>78</t>
  </si>
  <si>
    <t>13960</t>
  </si>
  <si>
    <t>伐树、挖根、除草</t>
  </si>
  <si>
    <t>路基土石方</t>
  </si>
  <si>
    <t>307713</t>
  </si>
  <si>
    <t>挖土方</t>
  </si>
  <si>
    <t>46157</t>
  </si>
  <si>
    <t>挖石方</t>
  </si>
  <si>
    <t>261556</t>
  </si>
  <si>
    <t>特殊路基处理</t>
  </si>
  <si>
    <t>0.505</t>
  </si>
  <si>
    <t>高填深挖路基工程</t>
  </si>
  <si>
    <t>抗滑桩</t>
  </si>
  <si>
    <t>锚索框架植草</t>
  </si>
  <si>
    <t>t/m</t>
  </si>
  <si>
    <t>锚杆框架植草</t>
  </si>
  <si>
    <t>拱型骨架护坡</t>
  </si>
  <si>
    <t>云雾枢纽互通三角区削坡工程</t>
    <phoneticPr fontId="8" type="noConversion"/>
  </si>
  <si>
    <t>贵州省都匀至安顺公路T14合同段云雾枢纽互通连接线设计变更施工图预算审查对照表（云雾枢纽互通三角区削坡工程）</t>
    <phoneticPr fontId="1" type="noConversion"/>
  </si>
  <si>
    <t>37.06/1</t>
    <phoneticPr fontId="1" type="noConversion"/>
  </si>
  <si>
    <t>36.28/1</t>
    <phoneticPr fontId="1" type="noConversion"/>
  </si>
  <si>
    <t>73.34/2</t>
    <phoneticPr fontId="1" type="noConversion"/>
  </si>
  <si>
    <t>86.06/2</t>
    <phoneticPr fontId="1" type="noConversion"/>
  </si>
  <si>
    <t>51.75/1</t>
    <phoneticPr fontId="1" type="noConversion"/>
  </si>
  <si>
    <t>34.31/1</t>
    <phoneticPr fontId="1" type="noConversion"/>
  </si>
  <si>
    <t>38.4</t>
    <phoneticPr fontId="12" type="noConversion"/>
  </si>
  <si>
    <t>4971</t>
    <phoneticPr fontId="12" type="noConversion"/>
  </si>
  <si>
    <t>40892.5</t>
    <phoneticPr fontId="12" type="noConversion"/>
  </si>
  <si>
    <t>粗粒式沥青混凝土面层</t>
    <phoneticPr fontId="8" type="noConversion"/>
  </si>
  <si>
    <t>7637.8</t>
    <phoneticPr fontId="12" type="noConversion"/>
  </si>
  <si>
    <t>37.5/4872</t>
    <phoneticPr fontId="12" type="noConversion"/>
  </si>
  <si>
    <t>49.71/8201.2</t>
    <phoneticPr fontId="12" type="noConversion"/>
  </si>
  <si>
    <t>1024/3299</t>
    <phoneticPr fontId="12" type="noConversion"/>
  </si>
  <si>
    <t>190/30779</t>
    <phoneticPr fontId="12" type="noConversion"/>
  </si>
  <si>
    <t>贵州省都匀至安顺公路T14合同段云雾枢纽互通连接线设计变更施工图预算
审查对比表</t>
    <phoneticPr fontId="1" type="noConversion"/>
  </si>
  <si>
    <t>附件：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</si>
</sst>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76" formatCode="#0"/>
  </numFmts>
  <fonts count="28" x14ac:knownFonts="1">
    <font>
      <sz val="10"/>
      <name val="Arial"/>
      <family val="2"/>
    </font>
    <font>
      <sz val="9"/>
      <name val="宋体"/>
      <charset val="134"/>
    </font>
    <font>
      <b/>
      <sz val="10"/>
      <color indexed="8"/>
      <name val="宋体"/>
      <charset val="134"/>
    </font>
    <font>
      <b/>
      <sz val="16"/>
      <color indexed="8"/>
      <name val="宋体"/>
      <charset val="134"/>
    </font>
    <font>
      <sz val="10"/>
      <name val="Arial"/>
      <family val="2"/>
    </font>
    <font>
      <sz val="10"/>
      <name val="Arial"/>
      <family val="2"/>
    </font>
    <font>
      <b/>
      <sz val="10"/>
      <color indexed="8"/>
      <name val="宋体"/>
      <charset val="134"/>
    </font>
    <font>
      <sz val="10"/>
      <name val="Arial"/>
      <family val="2"/>
    </font>
    <font>
      <sz val="9"/>
      <name val="宋体"/>
      <charset val="134"/>
    </font>
    <font>
      <b/>
      <sz val="10.5"/>
      <color indexed="8"/>
      <name val="宋体"/>
      <charset val="134"/>
    </font>
    <font>
      <sz val="10.5"/>
      <name val="Arial"/>
      <family val="2"/>
    </font>
    <font>
      <sz val="10"/>
      <name val="Arial"/>
      <family val="2"/>
    </font>
    <font>
      <sz val="9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0.5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.5"/>
      <name val="宋体"/>
      <charset val="134"/>
      <scheme val="minor"/>
    </font>
    <font>
      <b/>
      <sz val="10.5"/>
      <color indexed="8"/>
      <name val="宋体"/>
      <charset val="134"/>
      <scheme val="minor"/>
    </font>
    <font>
      <b/>
      <sz val="10.5"/>
      <name val="宋体"/>
      <charset val="134"/>
      <scheme val="minor"/>
    </font>
    <font>
      <sz val="9"/>
      <color indexed="8"/>
      <name val="宋体"/>
      <charset val="134"/>
      <scheme val="minor"/>
    </font>
    <font>
      <sz val="10.5"/>
      <color indexed="8"/>
      <name val="宋体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sz val="12"/>
      <name val="黑体"/>
      <family val="3"/>
      <charset val="134"/>
    </font>
    <font>
      <b/>
      <sz val="14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5" fillId="0" borderId="0"/>
    <xf numFmtId="0" fontId="7" fillId="0" borderId="0"/>
    <xf numFmtId="0" fontId="11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0" xfId="0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0" xfId="0" applyFont="1"/>
    <xf numFmtId="41" fontId="2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41" fontId="17" fillId="0" borderId="1" xfId="0" applyNumberFormat="1" applyFont="1" applyBorder="1" applyAlignment="1">
      <alignment horizontal="center" vertical="center"/>
    </xf>
    <xf numFmtId="41" fontId="17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</xf>
    <xf numFmtId="41" fontId="9" fillId="2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/>
    <xf numFmtId="41" fontId="18" fillId="0" borderId="1" xfId="0" applyNumberFormat="1" applyFont="1" applyBorder="1" applyAlignment="1">
      <alignment horizontal="center" vertical="center"/>
    </xf>
    <xf numFmtId="0" fontId="19" fillId="2" borderId="1" xfId="3" applyFont="1" applyFill="1" applyBorder="1" applyAlignment="1" applyProtection="1">
      <alignment horizontal="center" vertical="center" wrapText="1"/>
    </xf>
    <xf numFmtId="41" fontId="20" fillId="0" borderId="1" xfId="0" applyNumberFormat="1" applyFont="1" applyBorder="1" applyAlignment="1">
      <alignment horizontal="center" vertical="center"/>
    </xf>
    <xf numFmtId="0" fontId="21" fillId="2" borderId="1" xfId="4" applyFont="1" applyFill="1" applyBorder="1" applyAlignment="1" applyProtection="1">
      <alignment horizontal="center" vertical="center" wrapText="1"/>
    </xf>
    <xf numFmtId="0" fontId="21" fillId="2" borderId="1" xfId="4" applyFont="1" applyFill="1" applyBorder="1" applyAlignment="1" applyProtection="1">
      <alignment horizontal="left" vertical="center" wrapText="1"/>
    </xf>
    <xf numFmtId="0" fontId="21" fillId="2" borderId="1" xfId="4" applyFont="1" applyFill="1" applyBorder="1" applyAlignment="1" applyProtection="1">
      <alignment horizontal="right" vertical="center" wrapText="1"/>
    </xf>
    <xf numFmtId="0" fontId="13" fillId="2" borderId="2" xfId="0" applyFont="1" applyFill="1" applyBorder="1" applyAlignment="1" applyProtection="1">
      <alignment horizontal="left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21" fillId="2" borderId="2" xfId="0" applyFont="1" applyFill="1" applyBorder="1" applyAlignment="1" applyProtection="1">
      <alignment horizontal="left" vertical="center" wrapText="1"/>
    </xf>
    <xf numFmtId="0" fontId="21" fillId="2" borderId="2" xfId="0" applyFont="1" applyFill="1" applyBorder="1" applyAlignment="1" applyProtection="1">
      <alignment horizontal="center" vertical="center" wrapText="1"/>
    </xf>
    <xf numFmtId="0" fontId="21" fillId="2" borderId="2" xfId="0" applyFont="1" applyFill="1" applyBorder="1" applyAlignment="1" applyProtection="1">
      <alignment horizontal="right" vertical="center" wrapText="1"/>
    </xf>
    <xf numFmtId="0" fontId="22" fillId="2" borderId="1" xfId="3" applyFont="1" applyFill="1" applyBorder="1" applyAlignment="1" applyProtection="1">
      <alignment horizontal="center" vertical="center" wrapText="1"/>
    </xf>
    <xf numFmtId="0" fontId="21" fillId="2" borderId="1" xfId="0" applyFont="1" applyFill="1" applyBorder="1" applyAlignment="1" applyProtection="1">
      <alignment horizontal="right" vertical="center" wrapText="1"/>
    </xf>
    <xf numFmtId="41" fontId="17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1" fontId="10" fillId="0" borderId="0" xfId="0" applyNumberFormat="1" applyFont="1" applyAlignment="1">
      <alignment horizontal="center"/>
    </xf>
    <xf numFmtId="0" fontId="16" fillId="0" borderId="0" xfId="0" applyFont="1"/>
    <xf numFmtId="0" fontId="21" fillId="2" borderId="1" xfId="0" applyFont="1" applyFill="1" applyBorder="1" applyAlignment="1" applyProtection="1">
      <alignment horizontal="center" vertical="center" wrapText="1"/>
    </xf>
    <xf numFmtId="0" fontId="21" fillId="2" borderId="1" xfId="0" applyFont="1" applyFill="1" applyBorder="1" applyAlignment="1" applyProtection="1">
      <alignment horizontal="left" vertical="center" wrapText="1"/>
    </xf>
    <xf numFmtId="176" fontId="21" fillId="2" borderId="1" xfId="0" applyNumberFormat="1" applyFont="1" applyFill="1" applyBorder="1" applyAlignment="1" applyProtection="1">
      <alignment horizontal="right" vertical="center" wrapText="1"/>
    </xf>
    <xf numFmtId="49" fontId="21" fillId="2" borderId="1" xfId="0" applyNumberFormat="1" applyFont="1" applyFill="1" applyBorder="1" applyAlignment="1" applyProtection="1">
      <alignment horizontal="right" vertical="center" wrapText="1"/>
    </xf>
    <xf numFmtId="41" fontId="0" fillId="0" borderId="0" xfId="0" applyNumberFormat="1" applyAlignment="1">
      <alignment horizontal="center"/>
    </xf>
    <xf numFmtId="49" fontId="24" fillId="2" borderId="1" xfId="0" applyNumberFormat="1" applyFont="1" applyFill="1" applyBorder="1" applyAlignment="1" applyProtection="1">
      <alignment horizontal="right" vertical="center" wrapText="1"/>
    </xf>
    <xf numFmtId="0" fontId="26" fillId="0" borderId="0" xfId="0" applyFont="1"/>
    <xf numFmtId="0" fontId="27" fillId="2" borderId="3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/>
    </xf>
    <xf numFmtId="0" fontId="25" fillId="2" borderId="0" xfId="0" applyFont="1" applyFill="1" applyBorder="1" applyAlignment="1" applyProtection="1">
      <alignment horizontal="center" vertical="center" wrapText="1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zoomScaleNormal="100" zoomScaleSheetLayoutView="100" workbookViewId="0">
      <selection activeCell="D7" sqref="D7"/>
    </sheetView>
  </sheetViews>
  <sheetFormatPr defaultRowHeight="12.75" x14ac:dyDescent="0.2"/>
  <cols>
    <col min="1" max="1" width="36" customWidth="1"/>
    <col min="2" max="2" width="14.85546875" style="1" customWidth="1"/>
    <col min="3" max="3" width="16.28515625" customWidth="1"/>
    <col min="4" max="4" width="16" customWidth="1"/>
    <col min="5" max="6" width="14.7109375" style="2" customWidth="1"/>
    <col min="9" max="9" width="32.140625" style="1" customWidth="1"/>
    <col min="10" max="10" width="20.28515625" style="1" customWidth="1"/>
    <col min="12" max="14" width="21.85546875" customWidth="1"/>
  </cols>
  <sheetData>
    <row r="1" spans="1:10" ht="15.75" customHeight="1" x14ac:dyDescent="0.2">
      <c r="A1" s="38" t="s">
        <v>304</v>
      </c>
    </row>
    <row r="2" spans="1:10" s="3" customFormat="1" ht="42.75" customHeight="1" x14ac:dyDescent="0.2">
      <c r="A2" s="39" t="s">
        <v>303</v>
      </c>
      <c r="B2" s="39"/>
      <c r="C2" s="39"/>
      <c r="D2" s="39"/>
      <c r="E2" s="39"/>
      <c r="F2" s="39"/>
      <c r="I2" s="27"/>
      <c r="J2" s="27"/>
    </row>
    <row r="3" spans="1:10" s="12" customFormat="1" ht="33" customHeight="1" x14ac:dyDescent="0.2">
      <c r="A3" s="40" t="s">
        <v>52</v>
      </c>
      <c r="B3" s="10" t="s">
        <v>29</v>
      </c>
      <c r="C3" s="10" t="s">
        <v>17</v>
      </c>
      <c r="D3" s="10" t="s">
        <v>18</v>
      </c>
      <c r="E3" s="11" t="s">
        <v>19</v>
      </c>
      <c r="F3" s="10" t="s">
        <v>48</v>
      </c>
      <c r="I3" s="28"/>
      <c r="J3" s="28"/>
    </row>
    <row r="4" spans="1:10" s="12" customFormat="1" ht="21.75" customHeight="1" x14ac:dyDescent="0.2">
      <c r="A4" s="40"/>
      <c r="B4" s="10" t="s">
        <v>20</v>
      </c>
      <c r="C4" s="10" t="s">
        <v>21</v>
      </c>
      <c r="D4" s="10" t="s">
        <v>22</v>
      </c>
      <c r="E4" s="11" t="s">
        <v>23</v>
      </c>
      <c r="F4" s="11" t="s">
        <v>24</v>
      </c>
      <c r="I4" s="28"/>
      <c r="J4" s="28"/>
    </row>
    <row r="5" spans="1:10" s="12" customFormat="1" ht="45.75" customHeight="1" x14ac:dyDescent="0.2">
      <c r="A5" s="24" t="s">
        <v>174</v>
      </c>
      <c r="B5" s="13">
        <v>62433313</v>
      </c>
      <c r="C5" s="13">
        <v>82543345</v>
      </c>
      <c r="D5" s="13">
        <v>74800889</v>
      </c>
      <c r="E5" s="13">
        <f>D5-C5</f>
        <v>-7742456</v>
      </c>
      <c r="F5" s="13">
        <f>D5-B5</f>
        <v>12367576</v>
      </c>
      <c r="I5" s="29"/>
      <c r="J5" s="30"/>
    </row>
    <row r="6" spans="1:10" s="12" customFormat="1" ht="45.75" customHeight="1" x14ac:dyDescent="0.2">
      <c r="A6" s="24" t="s">
        <v>54</v>
      </c>
      <c r="B6" s="13">
        <v>12643580</v>
      </c>
      <c r="C6" s="13">
        <v>15606348</v>
      </c>
      <c r="D6" s="13">
        <v>14012311</v>
      </c>
      <c r="E6" s="13">
        <f>D6-C6</f>
        <v>-1594037</v>
      </c>
      <c r="F6" s="13">
        <f>D6-B6</f>
        <v>1368731</v>
      </c>
      <c r="I6" s="29"/>
      <c r="J6" s="30"/>
    </row>
    <row r="7" spans="1:10" s="12" customFormat="1" ht="45.75" customHeight="1" x14ac:dyDescent="0.2">
      <c r="A7" s="24" t="s">
        <v>53</v>
      </c>
      <c r="B7" s="13">
        <v>0</v>
      </c>
      <c r="C7" s="13">
        <v>1905797</v>
      </c>
      <c r="D7" s="13">
        <v>1711231</v>
      </c>
      <c r="E7" s="13">
        <f>D7-C7</f>
        <v>-194566</v>
      </c>
      <c r="F7" s="13">
        <f>D7-B7</f>
        <v>1711231</v>
      </c>
      <c r="I7" s="28"/>
      <c r="J7" s="30"/>
    </row>
    <row r="8" spans="1:10" s="12" customFormat="1" ht="45.75" customHeight="1" x14ac:dyDescent="0.2">
      <c r="A8" s="24" t="s">
        <v>286</v>
      </c>
      <c r="B8" s="13">
        <f>互通三角区削坡!H44</f>
        <v>22864387</v>
      </c>
      <c r="C8" s="13">
        <f>互通三角区削坡!J44</f>
        <v>10556266</v>
      </c>
      <c r="D8" s="13">
        <f>互通三角区削坡!K44</f>
        <v>11819302</v>
      </c>
      <c r="E8" s="13">
        <f>D8-C8</f>
        <v>1263036</v>
      </c>
      <c r="F8" s="13">
        <f>D8-B8</f>
        <v>-11045085</v>
      </c>
      <c r="I8" s="28"/>
      <c r="J8" s="30"/>
    </row>
    <row r="9" spans="1:10" s="12" customFormat="1" ht="45.75" customHeight="1" x14ac:dyDescent="0.2">
      <c r="A9" s="14" t="s">
        <v>51</v>
      </c>
      <c r="B9" s="15">
        <f>SUM(B5:B8)</f>
        <v>97941280</v>
      </c>
      <c r="C9" s="15">
        <f>SUM(C5:C8)</f>
        <v>110611756</v>
      </c>
      <c r="D9" s="15">
        <f>SUM(D5:D8)</f>
        <v>102343733</v>
      </c>
      <c r="E9" s="15">
        <f>SUM(E5:E8)</f>
        <v>-8268023</v>
      </c>
      <c r="F9" s="15">
        <f>SUM(F5:F8)</f>
        <v>4402453</v>
      </c>
      <c r="I9" s="28"/>
      <c r="J9" s="30"/>
    </row>
    <row r="10" spans="1:10" ht="20.25" customHeight="1" x14ac:dyDescent="0.2">
      <c r="A10" s="31"/>
    </row>
    <row r="11" spans="1:10" x14ac:dyDescent="0.2">
      <c r="C11" s="2"/>
      <c r="D11" s="2"/>
    </row>
    <row r="13" spans="1:10" x14ac:dyDescent="0.2">
      <c r="B13" s="36"/>
    </row>
    <row r="15" spans="1:10" x14ac:dyDescent="0.2">
      <c r="D15" s="2"/>
    </row>
    <row r="17" spans="3:4" x14ac:dyDescent="0.2">
      <c r="C17" s="2"/>
      <c r="D17" s="2"/>
    </row>
  </sheetData>
  <mergeCells count="2">
    <mergeCell ref="A2:F2"/>
    <mergeCell ref="A3:A4"/>
  </mergeCells>
  <phoneticPr fontId="8" type="noConversion"/>
  <printOptions horizontalCentered="1"/>
  <pageMargins left="0.51181102362204722" right="0.31496062992125984" top="0.9055118110236221" bottom="0.59055118110236227" header="0.74803149606299213" footer="0.39370078740157483"/>
  <pageSetup paperSize="9" scale="85" fitToWidth="0" fitToHeight="0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zoomScaleNormal="100" zoomScaleSheetLayoutView="100" workbookViewId="0">
      <selection activeCell="E62" sqref="E62"/>
    </sheetView>
  </sheetViews>
  <sheetFormatPr defaultRowHeight="12.75" x14ac:dyDescent="0.2"/>
  <cols>
    <col min="1" max="3" width="3.42578125" customWidth="1"/>
    <col min="4" max="4" width="4.140625" customWidth="1"/>
    <col min="5" max="5" width="20.42578125" customWidth="1"/>
    <col min="6" max="6" width="8.28515625" style="1" customWidth="1"/>
    <col min="7" max="7" width="7" style="1" customWidth="1"/>
    <col min="8" max="8" width="11.28515625" style="1" customWidth="1"/>
    <col min="9" max="9" width="7" style="1" customWidth="1"/>
    <col min="10" max="11" width="11.140625" customWidth="1"/>
    <col min="12" max="12" width="11.28515625" style="2" customWidth="1"/>
    <col min="13" max="13" width="11.85546875" style="2" customWidth="1"/>
    <col min="16" max="16" width="32.140625" customWidth="1"/>
    <col min="17" max="17" width="20.28515625" customWidth="1"/>
    <col min="19" max="21" width="21.85546875" customWidth="1"/>
  </cols>
  <sheetData>
    <row r="1" spans="1:13" s="3" customFormat="1" ht="58.5" customHeight="1" x14ac:dyDescent="0.2">
      <c r="A1" s="42" t="s">
        <v>230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s="5" customFormat="1" ht="18" customHeight="1" x14ac:dyDescent="0.2">
      <c r="A2" s="41" t="s">
        <v>13</v>
      </c>
      <c r="B2" s="41" t="s">
        <v>14</v>
      </c>
      <c r="C2" s="43" t="s">
        <v>35</v>
      </c>
      <c r="D2" s="44" t="s">
        <v>55</v>
      </c>
      <c r="E2" s="41" t="s">
        <v>1</v>
      </c>
      <c r="F2" s="41" t="s">
        <v>15</v>
      </c>
      <c r="G2" s="47" t="s">
        <v>33</v>
      </c>
      <c r="H2" s="41" t="s">
        <v>29</v>
      </c>
      <c r="I2" s="41" t="s">
        <v>16</v>
      </c>
      <c r="J2" s="41"/>
      <c r="K2" s="41"/>
      <c r="L2" s="41"/>
      <c r="M2" s="41" t="s">
        <v>48</v>
      </c>
    </row>
    <row r="3" spans="1:13" s="5" customFormat="1" ht="31.5" customHeight="1" x14ac:dyDescent="0.2">
      <c r="A3" s="41"/>
      <c r="B3" s="41"/>
      <c r="C3" s="41"/>
      <c r="D3" s="45"/>
      <c r="E3" s="41"/>
      <c r="F3" s="41"/>
      <c r="G3" s="45"/>
      <c r="H3" s="41"/>
      <c r="I3" s="7" t="s">
        <v>34</v>
      </c>
      <c r="J3" s="4" t="s">
        <v>17</v>
      </c>
      <c r="K3" s="4" t="s">
        <v>18</v>
      </c>
      <c r="L3" s="6" t="s">
        <v>19</v>
      </c>
      <c r="M3" s="41"/>
    </row>
    <row r="4" spans="1:13" s="5" customFormat="1" ht="19.5" customHeight="1" x14ac:dyDescent="0.2">
      <c r="A4" s="41"/>
      <c r="B4" s="41"/>
      <c r="C4" s="41"/>
      <c r="D4" s="46"/>
      <c r="E4" s="41"/>
      <c r="F4" s="41"/>
      <c r="G4" s="46"/>
      <c r="H4" s="4" t="s">
        <v>20</v>
      </c>
      <c r="I4" s="4"/>
      <c r="J4" s="4" t="s">
        <v>21</v>
      </c>
      <c r="K4" s="4" t="s">
        <v>22</v>
      </c>
      <c r="L4" s="6" t="s">
        <v>23</v>
      </c>
      <c r="M4" s="6" t="s">
        <v>24</v>
      </c>
    </row>
    <row r="5" spans="1:13" s="5" customFormat="1" ht="19.5" customHeight="1" x14ac:dyDescent="0.2">
      <c r="A5" s="16" t="s">
        <v>0</v>
      </c>
      <c r="B5" s="16" t="s">
        <v>0</v>
      </c>
      <c r="C5" s="16" t="s">
        <v>0</v>
      </c>
      <c r="D5" s="16" t="s">
        <v>0</v>
      </c>
      <c r="E5" s="17" t="s">
        <v>2</v>
      </c>
      <c r="F5" s="16" t="s">
        <v>8</v>
      </c>
      <c r="G5" s="18" t="s">
        <v>56</v>
      </c>
      <c r="H5" s="9">
        <v>35009755</v>
      </c>
      <c r="I5" s="23" t="s">
        <v>62</v>
      </c>
      <c r="J5" s="9">
        <v>45987837</v>
      </c>
      <c r="K5" s="9">
        <v>45965467</v>
      </c>
      <c r="L5" s="8">
        <f>K5-J5</f>
        <v>-22370</v>
      </c>
      <c r="M5" s="8">
        <f>K5-H5</f>
        <v>10955712</v>
      </c>
    </row>
    <row r="6" spans="1:13" s="5" customFormat="1" ht="19.5" customHeight="1" x14ac:dyDescent="0.2">
      <c r="A6" s="16" t="s">
        <v>57</v>
      </c>
      <c r="B6" s="16" t="s">
        <v>0</v>
      </c>
      <c r="C6" s="16" t="s">
        <v>0</v>
      </c>
      <c r="D6" s="16" t="s">
        <v>0</v>
      </c>
      <c r="E6" s="17" t="s">
        <v>58</v>
      </c>
      <c r="F6" s="16" t="s">
        <v>49</v>
      </c>
      <c r="G6" s="18" t="s">
        <v>28</v>
      </c>
      <c r="H6" s="9">
        <v>35009755</v>
      </c>
      <c r="I6" s="23" t="s">
        <v>28</v>
      </c>
      <c r="J6" s="9">
        <v>45987837</v>
      </c>
      <c r="K6" s="9">
        <v>45965467</v>
      </c>
      <c r="L6" s="9">
        <f t="shared" ref="L6:L65" si="0">K6-J6</f>
        <v>-22370</v>
      </c>
      <c r="M6" s="9">
        <f t="shared" ref="M6:M65" si="1">K6-H6</f>
        <v>10955712</v>
      </c>
    </row>
    <row r="7" spans="1:13" s="5" customFormat="1" ht="19.5" customHeight="1" x14ac:dyDescent="0.2">
      <c r="A7" s="16" t="s">
        <v>0</v>
      </c>
      <c r="B7" s="16" t="s">
        <v>25</v>
      </c>
      <c r="C7" s="16" t="s">
        <v>0</v>
      </c>
      <c r="D7" s="16" t="s">
        <v>0</v>
      </c>
      <c r="E7" s="17" t="s">
        <v>59</v>
      </c>
      <c r="F7" s="16" t="s">
        <v>49</v>
      </c>
      <c r="G7" s="18" t="s">
        <v>25</v>
      </c>
      <c r="H7" s="9">
        <v>35009755</v>
      </c>
      <c r="I7" s="23" t="s">
        <v>25</v>
      </c>
      <c r="J7" s="9">
        <v>45987837</v>
      </c>
      <c r="K7" s="9">
        <v>45965467</v>
      </c>
      <c r="L7" s="9">
        <f t="shared" si="0"/>
        <v>-22370</v>
      </c>
      <c r="M7" s="9">
        <f t="shared" si="1"/>
        <v>10955712</v>
      </c>
    </row>
    <row r="8" spans="1:13" s="5" customFormat="1" ht="19.5" customHeight="1" x14ac:dyDescent="0.2">
      <c r="A8" s="16" t="s">
        <v>0</v>
      </c>
      <c r="B8" s="16" t="s">
        <v>0</v>
      </c>
      <c r="C8" s="16" t="s">
        <v>25</v>
      </c>
      <c r="D8" s="16" t="s">
        <v>0</v>
      </c>
      <c r="E8" s="17" t="s">
        <v>60</v>
      </c>
      <c r="F8" s="16" t="s">
        <v>61</v>
      </c>
      <c r="G8" s="18" t="s">
        <v>62</v>
      </c>
      <c r="H8" s="9">
        <v>35009755</v>
      </c>
      <c r="I8" s="23" t="s">
        <v>147</v>
      </c>
      <c r="J8" s="9">
        <v>45987837</v>
      </c>
      <c r="K8" s="9">
        <v>45965467</v>
      </c>
      <c r="L8" s="9">
        <f t="shared" si="0"/>
        <v>-22370</v>
      </c>
      <c r="M8" s="9">
        <f t="shared" si="1"/>
        <v>10955712</v>
      </c>
    </row>
    <row r="9" spans="1:13" s="5" customFormat="1" ht="19.5" customHeight="1" x14ac:dyDescent="0.2">
      <c r="A9" s="16" t="s">
        <v>0</v>
      </c>
      <c r="B9" s="16" t="s">
        <v>0</v>
      </c>
      <c r="C9" s="16" t="s">
        <v>0</v>
      </c>
      <c r="D9" s="16" t="s">
        <v>25</v>
      </c>
      <c r="E9" s="17" t="s">
        <v>63</v>
      </c>
      <c r="F9" s="16" t="s">
        <v>61</v>
      </c>
      <c r="G9" s="18" t="s">
        <v>62</v>
      </c>
      <c r="H9" s="9">
        <v>869240</v>
      </c>
      <c r="I9" s="23" t="s">
        <v>147</v>
      </c>
      <c r="J9" s="9">
        <v>883884</v>
      </c>
      <c r="K9" s="9">
        <v>883884</v>
      </c>
      <c r="L9" s="9">
        <f t="shared" si="0"/>
        <v>0</v>
      </c>
      <c r="M9" s="9">
        <f t="shared" si="1"/>
        <v>14644</v>
      </c>
    </row>
    <row r="10" spans="1:13" s="5" customFormat="1" ht="19.5" customHeight="1" x14ac:dyDescent="0.2">
      <c r="A10" s="16" t="s">
        <v>0</v>
      </c>
      <c r="B10" s="16" t="s">
        <v>0</v>
      </c>
      <c r="C10" s="16" t="s">
        <v>0</v>
      </c>
      <c r="D10" s="16" t="s">
        <v>64</v>
      </c>
      <c r="E10" s="17" t="s">
        <v>65</v>
      </c>
      <c r="F10" s="16" t="s">
        <v>26</v>
      </c>
      <c r="G10" s="18" t="s">
        <v>66</v>
      </c>
      <c r="H10" s="9">
        <v>869240</v>
      </c>
      <c r="I10" s="23" t="s">
        <v>148</v>
      </c>
      <c r="J10" s="9">
        <v>883884</v>
      </c>
      <c r="K10" s="9">
        <v>883884</v>
      </c>
      <c r="L10" s="9">
        <f t="shared" si="0"/>
        <v>0</v>
      </c>
      <c r="M10" s="9">
        <f t="shared" si="1"/>
        <v>14644</v>
      </c>
    </row>
    <row r="11" spans="1:13" s="5" customFormat="1" ht="19.5" customHeight="1" x14ac:dyDescent="0.2">
      <c r="A11" s="16" t="s">
        <v>0</v>
      </c>
      <c r="B11" s="16" t="s">
        <v>0</v>
      </c>
      <c r="C11" s="16" t="s">
        <v>0</v>
      </c>
      <c r="D11" s="16" t="s">
        <v>27</v>
      </c>
      <c r="E11" s="17" t="s">
        <v>67</v>
      </c>
      <c r="F11" s="16" t="s">
        <v>68</v>
      </c>
      <c r="G11" s="18" t="s">
        <v>69</v>
      </c>
      <c r="H11" s="9">
        <v>11873492</v>
      </c>
      <c r="I11" s="23" t="s">
        <v>149</v>
      </c>
      <c r="J11" s="9">
        <v>10979848</v>
      </c>
      <c r="K11" s="9">
        <v>10979848</v>
      </c>
      <c r="L11" s="9">
        <f t="shared" si="0"/>
        <v>0</v>
      </c>
      <c r="M11" s="9">
        <f t="shared" si="1"/>
        <v>-893644</v>
      </c>
    </row>
    <row r="12" spans="1:13" s="5" customFormat="1" ht="19.5" customHeight="1" x14ac:dyDescent="0.2">
      <c r="A12" s="16" t="s">
        <v>0</v>
      </c>
      <c r="B12" s="16" t="s">
        <v>0</v>
      </c>
      <c r="C12" s="16" t="s">
        <v>0</v>
      </c>
      <c r="D12" s="16" t="s">
        <v>70</v>
      </c>
      <c r="E12" s="17" t="s">
        <v>71</v>
      </c>
      <c r="F12" s="16" t="s">
        <v>37</v>
      </c>
      <c r="G12" s="18" t="s">
        <v>72</v>
      </c>
      <c r="H12" s="9">
        <v>628751</v>
      </c>
      <c r="I12" s="23" t="s">
        <v>150</v>
      </c>
      <c r="J12" s="9">
        <v>323377</v>
      </c>
      <c r="K12" s="9">
        <v>323377</v>
      </c>
      <c r="L12" s="9">
        <f t="shared" si="0"/>
        <v>0</v>
      </c>
      <c r="M12" s="9">
        <f t="shared" si="1"/>
        <v>-305374</v>
      </c>
    </row>
    <row r="13" spans="1:13" s="5" customFormat="1" ht="19.5" customHeight="1" x14ac:dyDescent="0.2">
      <c r="A13" s="16"/>
      <c r="B13" s="16"/>
      <c r="C13" s="16"/>
      <c r="D13" s="16">
        <v>3</v>
      </c>
      <c r="E13" s="21" t="s">
        <v>125</v>
      </c>
      <c r="F13" s="22" t="s">
        <v>61</v>
      </c>
      <c r="G13" s="18"/>
      <c r="H13" s="9"/>
      <c r="I13" s="23" t="s">
        <v>151</v>
      </c>
      <c r="J13" s="9">
        <v>1482836</v>
      </c>
      <c r="K13" s="9">
        <v>1482836</v>
      </c>
      <c r="L13" s="9">
        <f t="shared" si="0"/>
        <v>0</v>
      </c>
      <c r="M13" s="9">
        <f t="shared" si="1"/>
        <v>1482836</v>
      </c>
    </row>
    <row r="14" spans="1:13" s="5" customFormat="1" ht="19.5" customHeight="1" x14ac:dyDescent="0.2">
      <c r="A14" s="16"/>
      <c r="B14" s="16"/>
      <c r="C14" s="16"/>
      <c r="D14" s="16">
        <v>3.1</v>
      </c>
      <c r="E14" s="21" t="s">
        <v>126</v>
      </c>
      <c r="F14" s="22" t="s">
        <v>37</v>
      </c>
      <c r="G14" s="18"/>
      <c r="H14" s="9"/>
      <c r="I14" s="23" t="s">
        <v>152</v>
      </c>
      <c r="J14" s="9">
        <v>1447199</v>
      </c>
      <c r="K14" s="9">
        <v>1447199</v>
      </c>
      <c r="L14" s="9">
        <f t="shared" si="0"/>
        <v>0</v>
      </c>
      <c r="M14" s="9">
        <f t="shared" si="1"/>
        <v>1447199</v>
      </c>
    </row>
    <row r="15" spans="1:13" s="5" customFormat="1" ht="19.5" customHeight="1" x14ac:dyDescent="0.2">
      <c r="A15" s="16"/>
      <c r="B15" s="16"/>
      <c r="C15" s="16"/>
      <c r="D15" s="16">
        <v>3.2</v>
      </c>
      <c r="E15" s="21" t="s">
        <v>127</v>
      </c>
      <c r="F15" s="22" t="s">
        <v>26</v>
      </c>
      <c r="G15" s="18"/>
      <c r="H15" s="9"/>
      <c r="I15" s="23" t="s">
        <v>153</v>
      </c>
      <c r="J15" s="9">
        <v>35637</v>
      </c>
      <c r="K15" s="9">
        <v>35637</v>
      </c>
      <c r="L15" s="9">
        <f t="shared" si="0"/>
        <v>0</v>
      </c>
      <c r="M15" s="9">
        <f t="shared" si="1"/>
        <v>35637</v>
      </c>
    </row>
    <row r="16" spans="1:13" s="5" customFormat="1" ht="19.5" customHeight="1" x14ac:dyDescent="0.2">
      <c r="A16" s="16" t="s">
        <v>0</v>
      </c>
      <c r="B16" s="16" t="s">
        <v>0</v>
      </c>
      <c r="C16" s="16" t="s">
        <v>0</v>
      </c>
      <c r="D16" s="16" t="s">
        <v>28</v>
      </c>
      <c r="E16" s="17" t="s">
        <v>73</v>
      </c>
      <c r="F16" s="16" t="s">
        <v>37</v>
      </c>
      <c r="G16" s="18" t="s">
        <v>74</v>
      </c>
      <c r="H16" s="9">
        <v>2007590</v>
      </c>
      <c r="I16" s="23" t="s">
        <v>154</v>
      </c>
      <c r="J16" s="9">
        <v>2112349</v>
      </c>
      <c r="K16" s="9">
        <v>2111894</v>
      </c>
      <c r="L16" s="9">
        <f t="shared" si="0"/>
        <v>-455</v>
      </c>
      <c r="M16" s="9">
        <f t="shared" si="1"/>
        <v>104304</v>
      </c>
    </row>
    <row r="17" spans="1:13" s="5" customFormat="1" ht="19.5" customHeight="1" x14ac:dyDescent="0.2">
      <c r="A17" s="16" t="s">
        <v>0</v>
      </c>
      <c r="B17" s="16" t="s">
        <v>0</v>
      </c>
      <c r="C17" s="16" t="s">
        <v>0</v>
      </c>
      <c r="D17" s="16" t="s">
        <v>75</v>
      </c>
      <c r="E17" s="17" t="s">
        <v>76</v>
      </c>
      <c r="F17" s="16" t="s">
        <v>37</v>
      </c>
      <c r="G17" s="18" t="s">
        <v>77</v>
      </c>
      <c r="H17" s="9">
        <v>2256008</v>
      </c>
      <c r="I17" s="23" t="s">
        <v>155</v>
      </c>
      <c r="J17" s="9">
        <v>5257192</v>
      </c>
      <c r="K17" s="9">
        <v>5254645</v>
      </c>
      <c r="L17" s="9">
        <f t="shared" si="0"/>
        <v>-2547</v>
      </c>
      <c r="M17" s="9">
        <f t="shared" si="1"/>
        <v>2998637</v>
      </c>
    </row>
    <row r="18" spans="1:13" s="5" customFormat="1" ht="25.5" customHeight="1" x14ac:dyDescent="0.2">
      <c r="A18" s="16" t="s">
        <v>0</v>
      </c>
      <c r="B18" s="16" t="s">
        <v>0</v>
      </c>
      <c r="C18" s="16" t="s">
        <v>0</v>
      </c>
      <c r="D18" s="16" t="s">
        <v>78</v>
      </c>
      <c r="E18" s="17" t="s">
        <v>79</v>
      </c>
      <c r="F18" s="16" t="s">
        <v>80</v>
      </c>
      <c r="G18" s="18" t="s">
        <v>81</v>
      </c>
      <c r="H18" s="9">
        <v>1890391</v>
      </c>
      <c r="I18" s="23" t="s">
        <v>156</v>
      </c>
      <c r="J18" s="9">
        <v>3069158</v>
      </c>
      <c r="K18" s="9">
        <v>3069158</v>
      </c>
      <c r="L18" s="9">
        <f t="shared" si="0"/>
        <v>0</v>
      </c>
      <c r="M18" s="9">
        <f t="shared" si="1"/>
        <v>1178767</v>
      </c>
    </row>
    <row r="19" spans="1:13" s="5" customFormat="1" ht="19.5" customHeight="1" x14ac:dyDescent="0.2">
      <c r="A19" s="16" t="s">
        <v>0</v>
      </c>
      <c r="B19" s="16" t="s">
        <v>0</v>
      </c>
      <c r="C19" s="16" t="s">
        <v>0</v>
      </c>
      <c r="D19" s="16" t="s">
        <v>82</v>
      </c>
      <c r="E19" s="17" t="s">
        <v>83</v>
      </c>
      <c r="F19" s="16" t="s">
        <v>26</v>
      </c>
      <c r="G19" s="18" t="s">
        <v>84</v>
      </c>
      <c r="H19" s="9">
        <v>365617</v>
      </c>
      <c r="I19" s="23" t="s">
        <v>157</v>
      </c>
      <c r="J19" s="9">
        <v>264334</v>
      </c>
      <c r="K19" s="9">
        <v>263787</v>
      </c>
      <c r="L19" s="9">
        <f t="shared" si="0"/>
        <v>-547</v>
      </c>
      <c r="M19" s="9">
        <f t="shared" si="1"/>
        <v>-101830</v>
      </c>
    </row>
    <row r="20" spans="1:13" s="5" customFormat="1" ht="19.5" customHeight="1" x14ac:dyDescent="0.2">
      <c r="A20" s="16"/>
      <c r="B20" s="16"/>
      <c r="C20" s="16"/>
      <c r="D20" s="22">
        <v>5.3</v>
      </c>
      <c r="E20" s="21" t="s">
        <v>128</v>
      </c>
      <c r="F20" s="22" t="s">
        <v>26</v>
      </c>
      <c r="G20" s="18"/>
      <c r="H20" s="9"/>
      <c r="I20" s="23" t="s">
        <v>158</v>
      </c>
      <c r="J20" s="9">
        <v>157559</v>
      </c>
      <c r="K20" s="9">
        <v>157559</v>
      </c>
      <c r="L20" s="9">
        <f t="shared" si="0"/>
        <v>0</v>
      </c>
      <c r="M20" s="9">
        <f t="shared" si="1"/>
        <v>157559</v>
      </c>
    </row>
    <row r="21" spans="1:13" s="5" customFormat="1" ht="19.5" customHeight="1" x14ac:dyDescent="0.2">
      <c r="A21" s="16"/>
      <c r="B21" s="16"/>
      <c r="C21" s="16"/>
      <c r="D21" s="22">
        <v>5.4</v>
      </c>
      <c r="E21" s="21" t="s">
        <v>129</v>
      </c>
      <c r="F21" s="22" t="s">
        <v>26</v>
      </c>
      <c r="G21" s="18"/>
      <c r="H21" s="9"/>
      <c r="I21" s="23" t="s">
        <v>159</v>
      </c>
      <c r="J21" s="9">
        <v>4436</v>
      </c>
      <c r="K21" s="9">
        <v>4436</v>
      </c>
      <c r="L21" s="9">
        <f t="shared" si="0"/>
        <v>0</v>
      </c>
      <c r="M21" s="9">
        <f t="shared" si="1"/>
        <v>4436</v>
      </c>
    </row>
    <row r="22" spans="1:13" s="5" customFormat="1" ht="25.5" customHeight="1" x14ac:dyDescent="0.2">
      <c r="A22" s="16"/>
      <c r="B22" s="16"/>
      <c r="C22" s="16"/>
      <c r="D22" s="22">
        <v>5.5</v>
      </c>
      <c r="E22" s="21" t="s">
        <v>130</v>
      </c>
      <c r="F22" s="22" t="s">
        <v>131</v>
      </c>
      <c r="G22" s="18"/>
      <c r="H22" s="9"/>
      <c r="I22" s="23" t="s">
        <v>160</v>
      </c>
      <c r="J22" s="9">
        <v>1761706</v>
      </c>
      <c r="K22" s="9">
        <v>1759705</v>
      </c>
      <c r="L22" s="9">
        <f t="shared" si="0"/>
        <v>-2001</v>
      </c>
      <c r="M22" s="9">
        <f t="shared" si="1"/>
        <v>1759705</v>
      </c>
    </row>
    <row r="23" spans="1:13" s="5" customFormat="1" ht="25.5" customHeight="1" x14ac:dyDescent="0.2">
      <c r="A23" s="16" t="s">
        <v>0</v>
      </c>
      <c r="B23" s="16" t="s">
        <v>0</v>
      </c>
      <c r="C23" s="16" t="s">
        <v>0</v>
      </c>
      <c r="D23" s="16" t="s">
        <v>85</v>
      </c>
      <c r="E23" s="17" t="s">
        <v>86</v>
      </c>
      <c r="F23" s="16" t="s">
        <v>87</v>
      </c>
      <c r="G23" s="18" t="s">
        <v>88</v>
      </c>
      <c r="H23" s="9">
        <v>356244</v>
      </c>
      <c r="I23" s="23" t="s">
        <v>161</v>
      </c>
      <c r="J23" s="9">
        <v>4498338</v>
      </c>
      <c r="K23" s="9">
        <v>4492808</v>
      </c>
      <c r="L23" s="9">
        <f t="shared" si="0"/>
        <v>-5530</v>
      </c>
      <c r="M23" s="9">
        <f t="shared" si="1"/>
        <v>4136564</v>
      </c>
    </row>
    <row r="24" spans="1:13" s="5" customFormat="1" ht="25.5" customHeight="1" x14ac:dyDescent="0.2">
      <c r="A24" s="16"/>
      <c r="B24" s="16"/>
      <c r="C24" s="16"/>
      <c r="D24" s="16">
        <v>6.1</v>
      </c>
      <c r="E24" s="19" t="s">
        <v>132</v>
      </c>
      <c r="F24" s="16" t="s">
        <v>87</v>
      </c>
      <c r="G24" s="18"/>
      <c r="H24" s="9"/>
      <c r="I24" s="23" t="s">
        <v>162</v>
      </c>
      <c r="J24" s="9">
        <v>4167450</v>
      </c>
      <c r="K24" s="9">
        <v>4162252</v>
      </c>
      <c r="L24" s="9">
        <f t="shared" si="0"/>
        <v>-5198</v>
      </c>
      <c r="M24" s="9">
        <f t="shared" si="1"/>
        <v>4162252</v>
      </c>
    </row>
    <row r="25" spans="1:13" s="5" customFormat="1" ht="19.5" customHeight="1" x14ac:dyDescent="0.2">
      <c r="A25" s="16" t="s">
        <v>0</v>
      </c>
      <c r="B25" s="16" t="s">
        <v>0</v>
      </c>
      <c r="C25" s="16" t="s">
        <v>0</v>
      </c>
      <c r="D25" s="16">
        <v>6.2</v>
      </c>
      <c r="E25" s="19" t="s">
        <v>89</v>
      </c>
      <c r="F25" s="16" t="s">
        <v>87</v>
      </c>
      <c r="G25" s="18" t="s">
        <v>88</v>
      </c>
      <c r="H25" s="9">
        <v>356244</v>
      </c>
      <c r="I25" s="23" t="s">
        <v>163</v>
      </c>
      <c r="J25" s="9">
        <v>278546</v>
      </c>
      <c r="K25" s="9">
        <v>278310</v>
      </c>
      <c r="L25" s="9">
        <f t="shared" si="0"/>
        <v>-236</v>
      </c>
      <c r="M25" s="9">
        <f t="shared" si="1"/>
        <v>-77934</v>
      </c>
    </row>
    <row r="26" spans="1:13" s="5" customFormat="1" ht="19.5" customHeight="1" x14ac:dyDescent="0.2">
      <c r="A26" s="16"/>
      <c r="B26" s="16"/>
      <c r="C26" s="16"/>
      <c r="D26" s="16">
        <v>6.3</v>
      </c>
      <c r="E26" s="19" t="s">
        <v>133</v>
      </c>
      <c r="F26" s="16" t="s">
        <v>87</v>
      </c>
      <c r="G26" s="18"/>
      <c r="H26" s="9"/>
      <c r="I26" s="23" t="s">
        <v>164</v>
      </c>
      <c r="J26" s="9">
        <v>52343</v>
      </c>
      <c r="K26" s="9">
        <v>52246</v>
      </c>
      <c r="L26" s="9">
        <f t="shared" si="0"/>
        <v>-97</v>
      </c>
      <c r="M26" s="9">
        <f t="shared" si="1"/>
        <v>52246</v>
      </c>
    </row>
    <row r="27" spans="1:13" s="5" customFormat="1" ht="28.5" customHeight="1" x14ac:dyDescent="0.2">
      <c r="A27" s="16" t="s">
        <v>0</v>
      </c>
      <c r="B27" s="16" t="s">
        <v>0</v>
      </c>
      <c r="C27" s="16" t="s">
        <v>0</v>
      </c>
      <c r="D27" s="16" t="s">
        <v>90</v>
      </c>
      <c r="E27" s="17" t="s">
        <v>91</v>
      </c>
      <c r="F27" s="16" t="s">
        <v>92</v>
      </c>
      <c r="G27" s="18" t="s">
        <v>93</v>
      </c>
      <c r="H27" s="9">
        <v>14442837</v>
      </c>
      <c r="I27" s="23" t="s">
        <v>93</v>
      </c>
      <c r="J27" s="9">
        <v>15423097</v>
      </c>
      <c r="K27" s="9">
        <v>15413283</v>
      </c>
      <c r="L27" s="9">
        <f t="shared" si="0"/>
        <v>-9814</v>
      </c>
      <c r="M27" s="9">
        <f t="shared" si="1"/>
        <v>970446</v>
      </c>
    </row>
    <row r="28" spans="1:13" s="5" customFormat="1" ht="24.75" customHeight="1" x14ac:dyDescent="0.2">
      <c r="A28" s="16" t="s">
        <v>0</v>
      </c>
      <c r="B28" s="16" t="s">
        <v>0</v>
      </c>
      <c r="C28" s="16" t="s">
        <v>0</v>
      </c>
      <c r="D28" s="16" t="s">
        <v>94</v>
      </c>
      <c r="E28" s="17" t="s">
        <v>95</v>
      </c>
      <c r="F28" s="16" t="s">
        <v>96</v>
      </c>
      <c r="G28" s="18" t="s">
        <v>97</v>
      </c>
      <c r="H28" s="9">
        <v>3656496</v>
      </c>
      <c r="I28" s="23"/>
      <c r="J28" s="9"/>
      <c r="K28" s="9"/>
      <c r="L28" s="9">
        <f t="shared" si="0"/>
        <v>0</v>
      </c>
      <c r="M28" s="9">
        <f t="shared" si="1"/>
        <v>-3656496</v>
      </c>
    </row>
    <row r="29" spans="1:13" s="5" customFormat="1" ht="24.75" customHeight="1" x14ac:dyDescent="0.2">
      <c r="A29" s="16" t="s">
        <v>0</v>
      </c>
      <c r="B29" s="16" t="s">
        <v>0</v>
      </c>
      <c r="C29" s="16" t="s">
        <v>0</v>
      </c>
      <c r="D29" s="16" t="s">
        <v>98</v>
      </c>
      <c r="E29" s="17" t="s">
        <v>99</v>
      </c>
      <c r="F29" s="16" t="s">
        <v>96</v>
      </c>
      <c r="G29" s="18" t="s">
        <v>100</v>
      </c>
      <c r="H29" s="9">
        <v>2648945</v>
      </c>
      <c r="I29" s="23"/>
      <c r="J29" s="9"/>
      <c r="K29" s="9"/>
      <c r="L29" s="9">
        <f t="shared" si="0"/>
        <v>0</v>
      </c>
      <c r="M29" s="9">
        <f t="shared" si="1"/>
        <v>-2648945</v>
      </c>
    </row>
    <row r="30" spans="1:13" s="5" customFormat="1" ht="24.75" customHeight="1" x14ac:dyDescent="0.2">
      <c r="A30" s="16" t="s">
        <v>0</v>
      </c>
      <c r="B30" s="16" t="s">
        <v>0</v>
      </c>
      <c r="C30" s="16" t="s">
        <v>0</v>
      </c>
      <c r="D30" s="16" t="s">
        <v>101</v>
      </c>
      <c r="E30" s="17" t="s">
        <v>102</v>
      </c>
      <c r="F30" s="16" t="s">
        <v>96</v>
      </c>
      <c r="G30" s="18" t="s">
        <v>103</v>
      </c>
      <c r="H30" s="9">
        <v>8137395</v>
      </c>
      <c r="I30" s="23"/>
      <c r="J30" s="9"/>
      <c r="K30" s="9"/>
      <c r="L30" s="9">
        <f t="shared" si="0"/>
        <v>0</v>
      </c>
      <c r="M30" s="9">
        <f t="shared" si="1"/>
        <v>-8137395</v>
      </c>
    </row>
    <row r="31" spans="1:13" s="5" customFormat="1" ht="22.5" customHeight="1" x14ac:dyDescent="0.2">
      <c r="A31" s="16"/>
      <c r="B31" s="16"/>
      <c r="C31" s="16"/>
      <c r="D31" s="16">
        <v>7.4</v>
      </c>
      <c r="E31" s="19" t="s">
        <v>134</v>
      </c>
      <c r="F31" s="20" t="s">
        <v>96</v>
      </c>
      <c r="G31" s="18"/>
      <c r="H31" s="9"/>
      <c r="I31" s="23" t="s">
        <v>165</v>
      </c>
      <c r="J31" s="9">
        <v>3230569</v>
      </c>
      <c r="K31" s="9">
        <v>3228843</v>
      </c>
      <c r="L31" s="9">
        <f t="shared" si="0"/>
        <v>-1726</v>
      </c>
      <c r="M31" s="9">
        <f t="shared" si="1"/>
        <v>3228843</v>
      </c>
    </row>
    <row r="32" spans="1:13" s="5" customFormat="1" ht="22.5" customHeight="1" x14ac:dyDescent="0.2">
      <c r="A32" s="16"/>
      <c r="B32" s="16"/>
      <c r="C32" s="16"/>
      <c r="D32" s="16">
        <v>7.5</v>
      </c>
      <c r="E32" s="19" t="s">
        <v>135</v>
      </c>
      <c r="F32" s="20" t="s">
        <v>96</v>
      </c>
      <c r="G32" s="18"/>
      <c r="H32" s="9"/>
      <c r="I32" s="23" t="s">
        <v>166</v>
      </c>
      <c r="J32" s="9">
        <v>12192527</v>
      </c>
      <c r="K32" s="9">
        <v>12184440</v>
      </c>
      <c r="L32" s="9">
        <f t="shared" si="0"/>
        <v>-8087</v>
      </c>
      <c r="M32" s="9">
        <f t="shared" si="1"/>
        <v>12184440</v>
      </c>
    </row>
    <row r="33" spans="1:13" s="5" customFormat="1" ht="22.5" customHeight="1" x14ac:dyDescent="0.2">
      <c r="A33" s="16" t="s">
        <v>0</v>
      </c>
      <c r="B33" s="16" t="s">
        <v>0</v>
      </c>
      <c r="C33" s="16" t="s">
        <v>0</v>
      </c>
      <c r="D33" s="16" t="s">
        <v>104</v>
      </c>
      <c r="E33" s="17" t="s">
        <v>105</v>
      </c>
      <c r="F33" s="16" t="s">
        <v>106</v>
      </c>
      <c r="G33" s="18" t="s">
        <v>290</v>
      </c>
      <c r="H33" s="9">
        <v>2575592</v>
      </c>
      <c r="I33" s="23" t="s">
        <v>291</v>
      </c>
      <c r="J33" s="9">
        <v>3326591</v>
      </c>
      <c r="K33" s="9">
        <v>3323164</v>
      </c>
      <c r="L33" s="9">
        <f t="shared" si="0"/>
        <v>-3427</v>
      </c>
      <c r="M33" s="9">
        <f t="shared" si="1"/>
        <v>747572</v>
      </c>
    </row>
    <row r="34" spans="1:13" s="5" customFormat="1" ht="22.5" customHeight="1" x14ac:dyDescent="0.2">
      <c r="A34" s="16" t="s">
        <v>0</v>
      </c>
      <c r="B34" s="16" t="s">
        <v>0</v>
      </c>
      <c r="C34" s="16" t="s">
        <v>0</v>
      </c>
      <c r="D34" s="16" t="s">
        <v>107</v>
      </c>
      <c r="E34" s="17" t="s">
        <v>108</v>
      </c>
      <c r="F34" s="16" t="s">
        <v>87</v>
      </c>
      <c r="G34" s="18" t="s">
        <v>289</v>
      </c>
      <c r="H34" s="9">
        <v>798560</v>
      </c>
      <c r="I34" s="23" t="s">
        <v>292</v>
      </c>
      <c r="J34" s="9">
        <v>1556041</v>
      </c>
      <c r="K34" s="9">
        <v>1554505</v>
      </c>
      <c r="L34" s="9">
        <f t="shared" si="0"/>
        <v>-1536</v>
      </c>
      <c r="M34" s="9">
        <f t="shared" si="1"/>
        <v>755945</v>
      </c>
    </row>
    <row r="35" spans="1:13" s="5" customFormat="1" ht="19.5" customHeight="1" x14ac:dyDescent="0.2">
      <c r="A35" s="16" t="s">
        <v>0</v>
      </c>
      <c r="B35" s="16" t="s">
        <v>0</v>
      </c>
      <c r="C35" s="16" t="s">
        <v>0</v>
      </c>
      <c r="D35" s="16" t="s">
        <v>109</v>
      </c>
      <c r="E35" s="17" t="s">
        <v>110</v>
      </c>
      <c r="F35" s="16" t="s">
        <v>106</v>
      </c>
      <c r="G35" s="18" t="s">
        <v>288</v>
      </c>
      <c r="H35" s="9">
        <v>1777032</v>
      </c>
      <c r="I35" s="23"/>
      <c r="J35" s="9"/>
      <c r="K35" s="9"/>
      <c r="L35" s="9">
        <f t="shared" si="0"/>
        <v>0</v>
      </c>
      <c r="M35" s="9">
        <f t="shared" si="1"/>
        <v>-1777032</v>
      </c>
    </row>
    <row r="36" spans="1:13" s="5" customFormat="1" ht="19.5" customHeight="1" x14ac:dyDescent="0.2">
      <c r="A36" s="16"/>
      <c r="B36" s="16"/>
      <c r="C36" s="16"/>
      <c r="D36" s="16">
        <v>8.3000000000000007</v>
      </c>
      <c r="E36" s="19" t="s">
        <v>136</v>
      </c>
      <c r="F36" s="20" t="s">
        <v>106</v>
      </c>
      <c r="G36" s="18"/>
      <c r="H36" s="9"/>
      <c r="I36" s="23" t="s">
        <v>293</v>
      </c>
      <c r="J36" s="9">
        <v>1770549</v>
      </c>
      <c r="K36" s="9">
        <v>1768659</v>
      </c>
      <c r="L36" s="9">
        <f t="shared" si="0"/>
        <v>-1890</v>
      </c>
      <c r="M36" s="9">
        <f t="shared" si="1"/>
        <v>1768659</v>
      </c>
    </row>
    <row r="37" spans="1:13" s="5" customFormat="1" ht="19.5" customHeight="1" x14ac:dyDescent="0.2">
      <c r="A37" s="16"/>
      <c r="B37" s="16"/>
      <c r="C37" s="16"/>
      <c r="D37" s="20" t="s">
        <v>137</v>
      </c>
      <c r="E37" s="19" t="s">
        <v>138</v>
      </c>
      <c r="F37" s="20" t="s">
        <v>61</v>
      </c>
      <c r="G37" s="18"/>
      <c r="H37" s="9"/>
      <c r="I37" s="23" t="s">
        <v>167</v>
      </c>
      <c r="J37" s="9">
        <v>1700325</v>
      </c>
      <c r="K37" s="9">
        <v>1699728</v>
      </c>
      <c r="L37" s="9">
        <f t="shared" si="0"/>
        <v>-597</v>
      </c>
      <c r="M37" s="9">
        <f t="shared" si="1"/>
        <v>1699728</v>
      </c>
    </row>
    <row r="38" spans="1:13" s="5" customFormat="1" ht="19.5" customHeight="1" x14ac:dyDescent="0.2">
      <c r="A38" s="16"/>
      <c r="B38" s="16"/>
      <c r="C38" s="16"/>
      <c r="D38" s="20" t="s">
        <v>139</v>
      </c>
      <c r="E38" s="19" t="s">
        <v>140</v>
      </c>
      <c r="F38" s="20" t="s">
        <v>36</v>
      </c>
      <c r="G38" s="18"/>
      <c r="H38" s="9"/>
      <c r="I38" s="23" t="s">
        <v>168</v>
      </c>
      <c r="J38" s="9">
        <v>311944</v>
      </c>
      <c r="K38" s="9">
        <v>311944</v>
      </c>
      <c r="L38" s="9">
        <f t="shared" si="0"/>
        <v>0</v>
      </c>
      <c r="M38" s="9">
        <f t="shared" si="1"/>
        <v>311944</v>
      </c>
    </row>
    <row r="39" spans="1:13" s="5" customFormat="1" ht="19.5" customHeight="1" x14ac:dyDescent="0.2">
      <c r="A39" s="16"/>
      <c r="B39" s="16"/>
      <c r="C39" s="16"/>
      <c r="D39" s="20" t="s">
        <v>141</v>
      </c>
      <c r="E39" s="19" t="s">
        <v>142</v>
      </c>
      <c r="F39" s="20" t="s">
        <v>37</v>
      </c>
      <c r="G39" s="18"/>
      <c r="H39" s="9"/>
      <c r="I39" s="23" t="s">
        <v>169</v>
      </c>
      <c r="J39" s="9">
        <v>7263</v>
      </c>
      <c r="K39" s="9">
        <v>7260</v>
      </c>
      <c r="L39" s="9">
        <f t="shared" si="0"/>
        <v>-3</v>
      </c>
      <c r="M39" s="9">
        <f t="shared" si="1"/>
        <v>7260</v>
      </c>
    </row>
    <row r="40" spans="1:13" s="5" customFormat="1" ht="19.5" customHeight="1" x14ac:dyDescent="0.2">
      <c r="A40" s="16"/>
      <c r="B40" s="16"/>
      <c r="C40" s="16"/>
      <c r="D40" s="20" t="s">
        <v>143</v>
      </c>
      <c r="E40" s="19" t="s">
        <v>144</v>
      </c>
      <c r="F40" s="20" t="s">
        <v>36</v>
      </c>
      <c r="G40" s="18"/>
      <c r="H40" s="9"/>
      <c r="I40" s="23" t="s">
        <v>170</v>
      </c>
      <c r="J40" s="9">
        <v>1359891</v>
      </c>
      <c r="K40" s="9">
        <v>1359297</v>
      </c>
      <c r="L40" s="9">
        <f t="shared" si="0"/>
        <v>-594</v>
      </c>
      <c r="M40" s="9">
        <f t="shared" si="1"/>
        <v>1359297</v>
      </c>
    </row>
    <row r="41" spans="1:13" s="5" customFormat="1" ht="19.5" customHeight="1" x14ac:dyDescent="0.2">
      <c r="A41" s="16"/>
      <c r="B41" s="16"/>
      <c r="C41" s="16"/>
      <c r="D41" s="20" t="s">
        <v>145</v>
      </c>
      <c r="E41" s="19" t="s">
        <v>146</v>
      </c>
      <c r="F41" s="20" t="s">
        <v>49</v>
      </c>
      <c r="G41" s="18"/>
      <c r="H41" s="9"/>
      <c r="I41" s="23" t="s">
        <v>25</v>
      </c>
      <c r="J41" s="9">
        <v>21227</v>
      </c>
      <c r="K41" s="9">
        <v>21227</v>
      </c>
      <c r="L41" s="9">
        <f t="shared" si="0"/>
        <v>0</v>
      </c>
      <c r="M41" s="9">
        <f t="shared" si="1"/>
        <v>21227</v>
      </c>
    </row>
    <row r="42" spans="1:13" s="5" customFormat="1" ht="21.75" customHeight="1" x14ac:dyDescent="0.2">
      <c r="A42" s="16" t="s">
        <v>0</v>
      </c>
      <c r="B42" s="16" t="s">
        <v>0</v>
      </c>
      <c r="C42" s="16" t="s">
        <v>0</v>
      </c>
      <c r="D42" s="16" t="s">
        <v>0</v>
      </c>
      <c r="E42" s="17" t="s">
        <v>5</v>
      </c>
      <c r="F42" s="16" t="s">
        <v>8</v>
      </c>
      <c r="G42" s="18" t="s">
        <v>56</v>
      </c>
      <c r="H42" s="9"/>
      <c r="I42" s="23" t="s">
        <v>62</v>
      </c>
      <c r="J42" s="9"/>
      <c r="K42" s="9"/>
      <c r="L42" s="9">
        <f t="shared" si="0"/>
        <v>0</v>
      </c>
      <c r="M42" s="9">
        <f t="shared" si="1"/>
        <v>0</v>
      </c>
    </row>
    <row r="43" spans="1:13" s="5" customFormat="1" ht="26.25" customHeight="1" x14ac:dyDescent="0.2">
      <c r="A43" s="16" t="s">
        <v>0</v>
      </c>
      <c r="B43" s="16" t="s">
        <v>0</v>
      </c>
      <c r="C43" s="16" t="s">
        <v>0</v>
      </c>
      <c r="D43" s="16" t="s">
        <v>0</v>
      </c>
      <c r="E43" s="17" t="s">
        <v>6</v>
      </c>
      <c r="F43" s="16" t="s">
        <v>8</v>
      </c>
      <c r="G43" s="18" t="s">
        <v>56</v>
      </c>
      <c r="H43" s="9">
        <v>27423558</v>
      </c>
      <c r="I43" s="23" t="s">
        <v>62</v>
      </c>
      <c r="J43" s="9">
        <v>34276140</v>
      </c>
      <c r="K43" s="9">
        <v>28835422</v>
      </c>
      <c r="L43" s="9">
        <f t="shared" si="0"/>
        <v>-5440718</v>
      </c>
      <c r="M43" s="9">
        <f t="shared" si="1"/>
        <v>1411864</v>
      </c>
    </row>
    <row r="44" spans="1:13" ht="19.5" customHeight="1" x14ac:dyDescent="0.2">
      <c r="A44" s="16" t="s">
        <v>3</v>
      </c>
      <c r="B44" s="16" t="s">
        <v>0</v>
      </c>
      <c r="C44" s="16" t="s">
        <v>0</v>
      </c>
      <c r="D44" s="16" t="s">
        <v>0</v>
      </c>
      <c r="E44" s="17" t="s">
        <v>111</v>
      </c>
      <c r="F44" s="16" t="s">
        <v>8</v>
      </c>
      <c r="G44" s="18" t="s">
        <v>56</v>
      </c>
      <c r="H44" s="9">
        <v>27423558</v>
      </c>
      <c r="I44" s="23" t="s">
        <v>62</v>
      </c>
      <c r="J44" s="9">
        <v>28835422</v>
      </c>
      <c r="K44" s="9">
        <v>28835422</v>
      </c>
      <c r="L44" s="9">
        <f t="shared" si="0"/>
        <v>0</v>
      </c>
      <c r="M44" s="9">
        <f t="shared" si="1"/>
        <v>1411864</v>
      </c>
    </row>
    <row r="45" spans="1:13" ht="19.5" customHeight="1" x14ac:dyDescent="0.2">
      <c r="A45" s="16" t="s">
        <v>0</v>
      </c>
      <c r="B45" s="16" t="s">
        <v>25</v>
      </c>
      <c r="C45" s="16" t="s">
        <v>0</v>
      </c>
      <c r="D45" s="16" t="s">
        <v>0</v>
      </c>
      <c r="E45" s="17" t="s">
        <v>112</v>
      </c>
      <c r="F45" s="16" t="s">
        <v>113</v>
      </c>
      <c r="G45" s="18" t="s">
        <v>114</v>
      </c>
      <c r="H45" s="9">
        <v>23574092</v>
      </c>
      <c r="I45" s="23" t="s">
        <v>171</v>
      </c>
      <c r="J45" s="9">
        <v>24761907</v>
      </c>
      <c r="K45" s="9">
        <v>24761907</v>
      </c>
      <c r="L45" s="9">
        <f t="shared" si="0"/>
        <v>0</v>
      </c>
      <c r="M45" s="9">
        <f t="shared" si="1"/>
        <v>1187815</v>
      </c>
    </row>
    <row r="46" spans="1:13" ht="19.5" customHeight="1" x14ac:dyDescent="0.2">
      <c r="A46" s="16" t="s">
        <v>0</v>
      </c>
      <c r="B46" s="16" t="s">
        <v>0</v>
      </c>
      <c r="C46" s="16" t="s">
        <v>25</v>
      </c>
      <c r="D46" s="16" t="s">
        <v>0</v>
      </c>
      <c r="E46" s="17" t="s">
        <v>115</v>
      </c>
      <c r="F46" s="16" t="s">
        <v>113</v>
      </c>
      <c r="G46" s="18" t="s">
        <v>114</v>
      </c>
      <c r="H46" s="9">
        <v>23574092</v>
      </c>
      <c r="I46" s="23" t="s">
        <v>171</v>
      </c>
      <c r="J46" s="9">
        <v>24761907</v>
      </c>
      <c r="K46" s="9">
        <v>24761907</v>
      </c>
      <c r="L46" s="9">
        <f t="shared" si="0"/>
        <v>0</v>
      </c>
      <c r="M46" s="9">
        <f t="shared" si="1"/>
        <v>1187815</v>
      </c>
    </row>
    <row r="47" spans="1:13" ht="19.5" customHeight="1" x14ac:dyDescent="0.2">
      <c r="A47" s="16" t="s">
        <v>0</v>
      </c>
      <c r="B47" s="16" t="s">
        <v>27</v>
      </c>
      <c r="C47" s="16" t="s">
        <v>0</v>
      </c>
      <c r="D47" s="16" t="s">
        <v>0</v>
      </c>
      <c r="E47" s="17" t="s">
        <v>116</v>
      </c>
      <c r="F47" s="16" t="s">
        <v>8</v>
      </c>
      <c r="G47" s="18" t="s">
        <v>0</v>
      </c>
      <c r="H47" s="9">
        <v>3587260</v>
      </c>
      <c r="I47" s="23" t="s">
        <v>62</v>
      </c>
      <c r="J47" s="9">
        <v>3587260</v>
      </c>
      <c r="K47" s="9">
        <v>3587260</v>
      </c>
      <c r="L47" s="9">
        <f t="shared" si="0"/>
        <v>0</v>
      </c>
      <c r="M47" s="9">
        <f t="shared" si="1"/>
        <v>0</v>
      </c>
    </row>
    <row r="48" spans="1:13" ht="19.5" customHeight="1" x14ac:dyDescent="0.2">
      <c r="A48" s="16" t="s">
        <v>0</v>
      </c>
      <c r="B48" s="16" t="s">
        <v>0</v>
      </c>
      <c r="C48" s="16" t="s">
        <v>25</v>
      </c>
      <c r="D48" s="16" t="s">
        <v>0</v>
      </c>
      <c r="E48" s="17" t="s">
        <v>117</v>
      </c>
      <c r="F48" s="16" t="s">
        <v>118</v>
      </c>
      <c r="G48" s="18" t="s">
        <v>119</v>
      </c>
      <c r="H48" s="9">
        <v>1340220</v>
      </c>
      <c r="I48" s="23" t="s">
        <v>119</v>
      </c>
      <c r="J48" s="9">
        <v>1340220</v>
      </c>
      <c r="K48" s="9">
        <v>1340220</v>
      </c>
      <c r="L48" s="9">
        <f t="shared" si="0"/>
        <v>0</v>
      </c>
      <c r="M48" s="9">
        <f t="shared" si="1"/>
        <v>0</v>
      </c>
    </row>
    <row r="49" spans="1:13" ht="19.5" customHeight="1" x14ac:dyDescent="0.2">
      <c r="A49" s="16" t="s">
        <v>0</v>
      </c>
      <c r="B49" s="16" t="s">
        <v>0</v>
      </c>
      <c r="C49" s="16" t="s">
        <v>27</v>
      </c>
      <c r="D49" s="16" t="s">
        <v>0</v>
      </c>
      <c r="E49" s="17" t="s">
        <v>120</v>
      </c>
      <c r="F49" s="16" t="s">
        <v>26</v>
      </c>
      <c r="G49" s="18" t="s">
        <v>121</v>
      </c>
      <c r="H49" s="9">
        <v>2247040</v>
      </c>
      <c r="I49" s="23" t="s">
        <v>121</v>
      </c>
      <c r="J49" s="9">
        <v>2247040</v>
      </c>
      <c r="K49" s="9">
        <v>2247040</v>
      </c>
      <c r="L49" s="9">
        <f t="shared" si="0"/>
        <v>0</v>
      </c>
      <c r="M49" s="9">
        <f t="shared" si="1"/>
        <v>0</v>
      </c>
    </row>
    <row r="50" spans="1:13" ht="19.5" customHeight="1" x14ac:dyDescent="0.2">
      <c r="A50" s="16" t="s">
        <v>0</v>
      </c>
      <c r="B50" s="16" t="s">
        <v>38</v>
      </c>
      <c r="C50" s="16" t="s">
        <v>0</v>
      </c>
      <c r="D50" s="16" t="s">
        <v>0</v>
      </c>
      <c r="E50" s="17" t="s">
        <v>122</v>
      </c>
      <c r="F50" s="16" t="s">
        <v>61</v>
      </c>
      <c r="G50" s="18" t="s">
        <v>56</v>
      </c>
      <c r="H50" s="9">
        <v>262206</v>
      </c>
      <c r="I50" s="23" t="s">
        <v>62</v>
      </c>
      <c r="J50" s="9">
        <v>306892</v>
      </c>
      <c r="K50" s="9">
        <v>306892</v>
      </c>
      <c r="L50" s="9">
        <f t="shared" si="0"/>
        <v>0</v>
      </c>
      <c r="M50" s="9">
        <f t="shared" si="1"/>
        <v>44686</v>
      </c>
    </row>
    <row r="51" spans="1:13" ht="19.5" customHeight="1" x14ac:dyDescent="0.2">
      <c r="A51" s="16"/>
      <c r="B51" s="16"/>
      <c r="C51" s="16"/>
      <c r="D51" s="16"/>
      <c r="E51" s="17" t="s">
        <v>172</v>
      </c>
      <c r="F51" s="16" t="s">
        <v>173</v>
      </c>
      <c r="G51" s="18"/>
      <c r="H51" s="9"/>
      <c r="I51" s="23" t="s">
        <v>62</v>
      </c>
      <c r="J51" s="9">
        <v>179363</v>
      </c>
      <c r="K51" s="9">
        <v>179363</v>
      </c>
      <c r="L51" s="9">
        <f t="shared" si="0"/>
        <v>0</v>
      </c>
      <c r="M51" s="9">
        <f t="shared" si="1"/>
        <v>179363</v>
      </c>
    </row>
    <row r="52" spans="1:13" ht="19.5" customHeight="1" x14ac:dyDescent="0.2">
      <c r="A52" s="16" t="s">
        <v>4</v>
      </c>
      <c r="B52" s="16" t="s">
        <v>0</v>
      </c>
      <c r="C52" s="16" t="s">
        <v>0</v>
      </c>
      <c r="D52" s="16" t="s">
        <v>0</v>
      </c>
      <c r="E52" s="17" t="s">
        <v>40</v>
      </c>
      <c r="F52" s="16" t="s">
        <v>8</v>
      </c>
      <c r="G52" s="18" t="s">
        <v>56</v>
      </c>
      <c r="H52" s="9"/>
      <c r="I52" s="23" t="s">
        <v>62</v>
      </c>
      <c r="J52" s="9">
        <v>1132680</v>
      </c>
      <c r="K52" s="9"/>
      <c r="L52" s="9">
        <f t="shared" si="0"/>
        <v>-1132680</v>
      </c>
      <c r="M52" s="9">
        <f t="shared" si="1"/>
        <v>0</v>
      </c>
    </row>
    <row r="53" spans="1:13" ht="19.5" customHeight="1" x14ac:dyDescent="0.2">
      <c r="A53" s="16" t="s">
        <v>0</v>
      </c>
      <c r="B53" s="16" t="s">
        <v>25</v>
      </c>
      <c r="C53" s="16" t="s">
        <v>0</v>
      </c>
      <c r="D53" s="16" t="s">
        <v>0</v>
      </c>
      <c r="E53" s="17" t="s">
        <v>41</v>
      </c>
      <c r="F53" s="16" t="s">
        <v>8</v>
      </c>
      <c r="G53" s="18" t="s">
        <v>56</v>
      </c>
      <c r="H53" s="9"/>
      <c r="I53" s="23" t="s">
        <v>62</v>
      </c>
      <c r="J53" s="9">
        <v>166936</v>
      </c>
      <c r="K53" s="9"/>
      <c r="L53" s="9">
        <f t="shared" si="0"/>
        <v>-166936</v>
      </c>
      <c r="M53" s="9">
        <f t="shared" si="1"/>
        <v>0</v>
      </c>
    </row>
    <row r="54" spans="1:13" ht="19.5" customHeight="1" x14ac:dyDescent="0.2">
      <c r="A54" s="16" t="s">
        <v>0</v>
      </c>
      <c r="B54" s="16" t="s">
        <v>27</v>
      </c>
      <c r="C54" s="16" t="s">
        <v>0</v>
      </c>
      <c r="D54" s="16" t="s">
        <v>0</v>
      </c>
      <c r="E54" s="17" t="s">
        <v>42</v>
      </c>
      <c r="F54" s="16" t="s">
        <v>8</v>
      </c>
      <c r="G54" s="18" t="s">
        <v>56</v>
      </c>
      <c r="H54" s="9"/>
      <c r="I54" s="23" t="s">
        <v>62</v>
      </c>
      <c r="J54" s="9">
        <v>919757</v>
      </c>
      <c r="K54" s="9"/>
      <c r="L54" s="9">
        <f t="shared" si="0"/>
        <v>-919757</v>
      </c>
      <c r="M54" s="9">
        <f t="shared" si="1"/>
        <v>0</v>
      </c>
    </row>
    <row r="55" spans="1:13" ht="19.5" customHeight="1" x14ac:dyDescent="0.2">
      <c r="A55" s="16" t="s">
        <v>0</v>
      </c>
      <c r="B55" s="16" t="s">
        <v>38</v>
      </c>
      <c r="C55" s="16" t="s">
        <v>0</v>
      </c>
      <c r="D55" s="16" t="s">
        <v>0</v>
      </c>
      <c r="E55" s="17" t="s">
        <v>43</v>
      </c>
      <c r="F55" s="16" t="s">
        <v>8</v>
      </c>
      <c r="G55" s="18" t="s">
        <v>56</v>
      </c>
      <c r="H55" s="9"/>
      <c r="I55" s="23" t="s">
        <v>62</v>
      </c>
      <c r="J55" s="9">
        <v>45988</v>
      </c>
      <c r="K55" s="9"/>
      <c r="L55" s="9">
        <f t="shared" si="0"/>
        <v>-45988</v>
      </c>
      <c r="M55" s="9">
        <f t="shared" si="1"/>
        <v>0</v>
      </c>
    </row>
    <row r="56" spans="1:13" ht="19.5" customHeight="1" x14ac:dyDescent="0.2">
      <c r="A56" s="16" t="s">
        <v>123</v>
      </c>
      <c r="B56" s="16" t="s">
        <v>0</v>
      </c>
      <c r="C56" s="16" t="s">
        <v>0</v>
      </c>
      <c r="D56" s="16" t="s">
        <v>0</v>
      </c>
      <c r="E56" s="17" t="s">
        <v>124</v>
      </c>
      <c r="F56" s="16" t="s">
        <v>8</v>
      </c>
      <c r="G56" s="18" t="s">
        <v>56</v>
      </c>
      <c r="H56" s="9"/>
      <c r="I56" s="23" t="s">
        <v>62</v>
      </c>
      <c r="J56" s="9"/>
      <c r="K56" s="9"/>
      <c r="L56" s="9">
        <f t="shared" si="0"/>
        <v>0</v>
      </c>
      <c r="M56" s="9">
        <f t="shared" si="1"/>
        <v>0</v>
      </c>
    </row>
    <row r="57" spans="1:13" ht="19.5" customHeight="1" x14ac:dyDescent="0.2">
      <c r="A57" s="16" t="s">
        <v>44</v>
      </c>
      <c r="B57" s="16" t="s">
        <v>0</v>
      </c>
      <c r="C57" s="16" t="s">
        <v>0</v>
      </c>
      <c r="D57" s="16" t="s">
        <v>0</v>
      </c>
      <c r="E57" s="17" t="s">
        <v>45</v>
      </c>
      <c r="F57" s="16" t="s">
        <v>8</v>
      </c>
      <c r="G57" s="18" t="s">
        <v>56</v>
      </c>
      <c r="H57" s="9"/>
      <c r="I57" s="23" t="s">
        <v>62</v>
      </c>
      <c r="J57" s="9">
        <v>22994</v>
      </c>
      <c r="K57" s="9"/>
      <c r="L57" s="9">
        <f t="shared" si="0"/>
        <v>-22994</v>
      </c>
      <c r="M57" s="9">
        <f t="shared" si="1"/>
        <v>0</v>
      </c>
    </row>
    <row r="58" spans="1:13" ht="19.5" customHeight="1" x14ac:dyDescent="0.2">
      <c r="A58" s="16" t="s">
        <v>46</v>
      </c>
      <c r="B58" s="16" t="s">
        <v>0</v>
      </c>
      <c r="C58" s="16" t="s">
        <v>0</v>
      </c>
      <c r="D58" s="16" t="s">
        <v>0</v>
      </c>
      <c r="E58" s="17" t="s">
        <v>47</v>
      </c>
      <c r="F58" s="16" t="s">
        <v>8</v>
      </c>
      <c r="G58" s="18" t="s">
        <v>56</v>
      </c>
      <c r="H58" s="9"/>
      <c r="I58" s="23" t="s">
        <v>62</v>
      </c>
      <c r="J58" s="9">
        <v>4285043</v>
      </c>
      <c r="K58" s="9"/>
      <c r="L58" s="9">
        <f t="shared" si="0"/>
        <v>-4285043</v>
      </c>
      <c r="M58" s="9">
        <f t="shared" si="1"/>
        <v>0</v>
      </c>
    </row>
    <row r="59" spans="1:13" ht="22.5" customHeight="1" x14ac:dyDescent="0.2">
      <c r="A59" s="16" t="s">
        <v>0</v>
      </c>
      <c r="B59" s="16" t="s">
        <v>0</v>
      </c>
      <c r="C59" s="16" t="s">
        <v>0</v>
      </c>
      <c r="D59" s="16" t="s">
        <v>0</v>
      </c>
      <c r="E59" s="17" t="s">
        <v>7</v>
      </c>
      <c r="F59" s="16" t="s">
        <v>8</v>
      </c>
      <c r="G59" s="18" t="s">
        <v>56</v>
      </c>
      <c r="H59" s="9">
        <v>62433313</v>
      </c>
      <c r="I59" s="23" t="s">
        <v>62</v>
      </c>
      <c r="J59" s="9">
        <v>80263977</v>
      </c>
      <c r="K59" s="9">
        <v>74800889</v>
      </c>
      <c r="L59" s="9">
        <f t="shared" si="0"/>
        <v>-5463088</v>
      </c>
      <c r="M59" s="9">
        <f t="shared" si="1"/>
        <v>12367576</v>
      </c>
    </row>
    <row r="60" spans="1:13" ht="19.5" customHeight="1" x14ac:dyDescent="0.2">
      <c r="A60" s="16" t="s">
        <v>0</v>
      </c>
      <c r="B60" s="16" t="s">
        <v>0</v>
      </c>
      <c r="C60" s="16" t="s">
        <v>0</v>
      </c>
      <c r="D60" s="16" t="s">
        <v>0</v>
      </c>
      <c r="E60" s="17" t="s">
        <v>30</v>
      </c>
      <c r="F60" s="16" t="s">
        <v>9</v>
      </c>
      <c r="G60" s="18" t="s">
        <v>0</v>
      </c>
      <c r="H60" s="9"/>
      <c r="I60" s="23" t="s">
        <v>0</v>
      </c>
      <c r="J60" s="9">
        <v>2279368</v>
      </c>
      <c r="K60" s="9"/>
      <c r="L60" s="9">
        <f t="shared" si="0"/>
        <v>-2279368</v>
      </c>
      <c r="M60" s="9">
        <f t="shared" si="1"/>
        <v>0</v>
      </c>
    </row>
    <row r="61" spans="1:13" ht="19.5" customHeight="1" x14ac:dyDescent="0.2">
      <c r="A61" s="16" t="s">
        <v>3</v>
      </c>
      <c r="B61" s="16" t="s">
        <v>0</v>
      </c>
      <c r="C61" s="16" t="s">
        <v>0</v>
      </c>
      <c r="D61" s="16" t="s">
        <v>0</v>
      </c>
      <c r="E61" s="17" t="s">
        <v>31</v>
      </c>
      <c r="F61" s="16" t="s">
        <v>9</v>
      </c>
      <c r="G61" s="18" t="s">
        <v>0</v>
      </c>
      <c r="H61" s="9"/>
      <c r="I61" s="23" t="s">
        <v>0</v>
      </c>
      <c r="J61" s="9"/>
      <c r="K61" s="9"/>
      <c r="L61" s="9">
        <f t="shared" si="0"/>
        <v>0</v>
      </c>
      <c r="M61" s="9">
        <f t="shared" si="1"/>
        <v>0</v>
      </c>
    </row>
    <row r="62" spans="1:13" ht="19.5" customHeight="1" x14ac:dyDescent="0.2">
      <c r="A62" s="16" t="s">
        <v>4</v>
      </c>
      <c r="B62" s="16" t="s">
        <v>0</v>
      </c>
      <c r="C62" s="16" t="s">
        <v>0</v>
      </c>
      <c r="D62" s="16" t="s">
        <v>0</v>
      </c>
      <c r="E62" s="17" t="s">
        <v>32</v>
      </c>
      <c r="F62" s="16" t="s">
        <v>9</v>
      </c>
      <c r="G62" s="18" t="s">
        <v>0</v>
      </c>
      <c r="H62" s="9"/>
      <c r="I62" s="23" t="s">
        <v>0</v>
      </c>
      <c r="J62" s="9">
        <v>2279368</v>
      </c>
      <c r="K62" s="9"/>
      <c r="L62" s="9">
        <f t="shared" si="0"/>
        <v>-2279368</v>
      </c>
      <c r="M62" s="9">
        <f t="shared" si="1"/>
        <v>0</v>
      </c>
    </row>
    <row r="63" spans="1:13" ht="19.5" customHeight="1" x14ac:dyDescent="0.2">
      <c r="A63" s="16" t="s">
        <v>0</v>
      </c>
      <c r="B63" s="16" t="s">
        <v>0</v>
      </c>
      <c r="C63" s="16" t="s">
        <v>0</v>
      </c>
      <c r="D63" s="16" t="s">
        <v>0</v>
      </c>
      <c r="E63" s="17" t="s">
        <v>10</v>
      </c>
      <c r="F63" s="16" t="s">
        <v>9</v>
      </c>
      <c r="G63" s="18" t="s">
        <v>0</v>
      </c>
      <c r="H63" s="9">
        <v>62433313</v>
      </c>
      <c r="I63" s="23" t="s">
        <v>0</v>
      </c>
      <c r="J63" s="9">
        <v>82543345</v>
      </c>
      <c r="K63" s="9">
        <v>74800889</v>
      </c>
      <c r="L63" s="9">
        <f t="shared" si="0"/>
        <v>-7742456</v>
      </c>
      <c r="M63" s="9">
        <f t="shared" si="1"/>
        <v>12367576</v>
      </c>
    </row>
    <row r="64" spans="1:13" ht="19.5" customHeight="1" x14ac:dyDescent="0.2">
      <c r="A64" s="16" t="s">
        <v>0</v>
      </c>
      <c r="B64" s="16" t="s">
        <v>0</v>
      </c>
      <c r="C64" s="16" t="s">
        <v>0</v>
      </c>
      <c r="D64" s="16" t="s">
        <v>0</v>
      </c>
      <c r="E64" s="17" t="s">
        <v>11</v>
      </c>
      <c r="F64" s="16" t="s">
        <v>9</v>
      </c>
      <c r="G64" s="18" t="s">
        <v>0</v>
      </c>
      <c r="H64" s="9"/>
      <c r="I64" s="23" t="s">
        <v>0</v>
      </c>
      <c r="J64" s="9"/>
      <c r="K64" s="9"/>
      <c r="L64" s="9">
        <f t="shared" si="0"/>
        <v>0</v>
      </c>
      <c r="M64" s="9">
        <f t="shared" si="1"/>
        <v>0</v>
      </c>
    </row>
    <row r="65" spans="1:13" ht="19.5" customHeight="1" x14ac:dyDescent="0.2">
      <c r="A65" s="16" t="s">
        <v>0</v>
      </c>
      <c r="B65" s="16" t="s">
        <v>0</v>
      </c>
      <c r="C65" s="16" t="s">
        <v>0</v>
      </c>
      <c r="D65" s="16" t="s">
        <v>0</v>
      </c>
      <c r="E65" s="17" t="s">
        <v>12</v>
      </c>
      <c r="F65" s="16" t="s">
        <v>8</v>
      </c>
      <c r="G65" s="18" t="s">
        <v>56</v>
      </c>
      <c r="H65" s="9">
        <v>62433313</v>
      </c>
      <c r="I65" s="23" t="s">
        <v>62</v>
      </c>
      <c r="J65" s="9">
        <v>82543345</v>
      </c>
      <c r="K65" s="9">
        <v>74800889</v>
      </c>
      <c r="L65" s="9">
        <f t="shared" si="0"/>
        <v>-7742456</v>
      </c>
      <c r="M65" s="9">
        <f t="shared" si="1"/>
        <v>12367576</v>
      </c>
    </row>
  </sheetData>
  <mergeCells count="11">
    <mergeCell ref="H2:H3"/>
    <mergeCell ref="A1:M1"/>
    <mergeCell ref="A2:A4"/>
    <mergeCell ref="B2:B4"/>
    <mergeCell ref="E2:E4"/>
    <mergeCell ref="F2:F4"/>
    <mergeCell ref="C2:C4"/>
    <mergeCell ref="I2:L2"/>
    <mergeCell ref="M2:M3"/>
    <mergeCell ref="D2:D4"/>
    <mergeCell ref="G2:G4"/>
  </mergeCells>
  <phoneticPr fontId="1" type="noConversion"/>
  <printOptions horizontalCentered="1"/>
  <pageMargins left="0.4" right="0.31496062992125984" top="0.59055118110236227" bottom="0.59055118110236227" header="0.39370078740157483" footer="0.39370078740157483"/>
  <pageSetup paperSize="9" scale="85" fitToWidth="0" fitToHeight="0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zoomScaleNormal="100" zoomScaleSheetLayoutView="100" workbookViewId="0">
      <selection activeCell="P5" sqref="P5"/>
    </sheetView>
  </sheetViews>
  <sheetFormatPr defaultRowHeight="12.75" x14ac:dyDescent="0.2"/>
  <cols>
    <col min="1" max="3" width="3.42578125" customWidth="1"/>
    <col min="4" max="4" width="5.85546875" customWidth="1"/>
    <col min="5" max="5" width="19.5703125" customWidth="1"/>
    <col min="6" max="6" width="8.28515625" style="1" customWidth="1"/>
    <col min="7" max="7" width="7" style="1" customWidth="1"/>
    <col min="8" max="8" width="11" style="1" customWidth="1"/>
    <col min="9" max="9" width="7" style="1" customWidth="1"/>
    <col min="10" max="11" width="11.140625" customWidth="1"/>
    <col min="12" max="12" width="11.140625" style="2" customWidth="1"/>
    <col min="13" max="13" width="10.85546875" style="2" customWidth="1"/>
    <col min="16" max="16" width="32.140625" customWidth="1"/>
    <col min="17" max="17" width="20.28515625" customWidth="1"/>
    <col min="19" max="21" width="21.85546875" customWidth="1"/>
  </cols>
  <sheetData>
    <row r="1" spans="1:13" s="3" customFormat="1" ht="58.5" customHeight="1" x14ac:dyDescent="0.2">
      <c r="A1" s="42" t="s">
        <v>229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s="5" customFormat="1" ht="21.75" customHeight="1" x14ac:dyDescent="0.2">
      <c r="A2" s="41" t="s">
        <v>13</v>
      </c>
      <c r="B2" s="41" t="s">
        <v>14</v>
      </c>
      <c r="C2" s="43" t="s">
        <v>35</v>
      </c>
      <c r="D2" s="48" t="s">
        <v>55</v>
      </c>
      <c r="E2" s="41" t="s">
        <v>1</v>
      </c>
      <c r="F2" s="41" t="s">
        <v>15</v>
      </c>
      <c r="G2" s="43" t="s">
        <v>33</v>
      </c>
      <c r="H2" s="41" t="s">
        <v>29</v>
      </c>
      <c r="I2" s="41" t="s">
        <v>16</v>
      </c>
      <c r="J2" s="41"/>
      <c r="K2" s="41"/>
      <c r="L2" s="41"/>
      <c r="M2" s="41" t="s">
        <v>48</v>
      </c>
    </row>
    <row r="3" spans="1:13" s="5" customFormat="1" ht="31.5" customHeight="1" x14ac:dyDescent="0.2">
      <c r="A3" s="41"/>
      <c r="B3" s="41"/>
      <c r="C3" s="41"/>
      <c r="D3" s="41"/>
      <c r="E3" s="41"/>
      <c r="F3" s="41"/>
      <c r="G3" s="41"/>
      <c r="H3" s="41"/>
      <c r="I3" s="7" t="s">
        <v>34</v>
      </c>
      <c r="J3" s="4" t="s">
        <v>17</v>
      </c>
      <c r="K3" s="4" t="s">
        <v>18</v>
      </c>
      <c r="L3" s="6" t="s">
        <v>19</v>
      </c>
      <c r="M3" s="41"/>
    </row>
    <row r="4" spans="1:13" s="5" customFormat="1" ht="19.5" customHeight="1" x14ac:dyDescent="0.2">
      <c r="A4" s="41"/>
      <c r="B4" s="41"/>
      <c r="C4" s="41"/>
      <c r="D4" s="41"/>
      <c r="E4" s="41"/>
      <c r="F4" s="41"/>
      <c r="G4" s="41"/>
      <c r="H4" s="4" t="s">
        <v>20</v>
      </c>
      <c r="I4" s="4"/>
      <c r="J4" s="4" t="s">
        <v>21</v>
      </c>
      <c r="K4" s="4" t="s">
        <v>22</v>
      </c>
      <c r="L4" s="6" t="s">
        <v>23</v>
      </c>
      <c r="M4" s="6" t="s">
        <v>24</v>
      </c>
    </row>
    <row r="5" spans="1:13" s="5" customFormat="1" ht="19.5" customHeight="1" x14ac:dyDescent="0.2">
      <c r="A5" s="16" t="s">
        <v>0</v>
      </c>
      <c r="B5" s="16" t="s">
        <v>0</v>
      </c>
      <c r="C5" s="16" t="s">
        <v>0</v>
      </c>
      <c r="D5" s="16" t="s">
        <v>0</v>
      </c>
      <c r="E5" s="17" t="s">
        <v>2</v>
      </c>
      <c r="F5" s="16" t="s">
        <v>8</v>
      </c>
      <c r="G5" s="18" t="s">
        <v>62</v>
      </c>
      <c r="H5" s="9">
        <v>12643580</v>
      </c>
      <c r="I5" s="25" t="s">
        <v>62</v>
      </c>
      <c r="J5" s="9">
        <v>14013076</v>
      </c>
      <c r="K5" s="9">
        <v>14012311</v>
      </c>
      <c r="L5" s="9">
        <f>K5-J5</f>
        <v>-765</v>
      </c>
      <c r="M5" s="9">
        <f>K5-H5</f>
        <v>1368731</v>
      </c>
    </row>
    <row r="6" spans="1:13" s="5" customFormat="1" ht="19.5" customHeight="1" x14ac:dyDescent="0.2">
      <c r="A6" s="16" t="s">
        <v>57</v>
      </c>
      <c r="B6" s="16" t="s">
        <v>0</v>
      </c>
      <c r="C6" s="16" t="s">
        <v>0</v>
      </c>
      <c r="D6" s="16" t="s">
        <v>0</v>
      </c>
      <c r="E6" s="17" t="s">
        <v>58</v>
      </c>
      <c r="F6" s="16" t="s">
        <v>49</v>
      </c>
      <c r="G6" s="18" t="s">
        <v>28</v>
      </c>
      <c r="H6" s="9">
        <v>12643580</v>
      </c>
      <c r="I6" s="25" t="s">
        <v>28</v>
      </c>
      <c r="J6" s="9">
        <v>14013076</v>
      </c>
      <c r="K6" s="9">
        <v>14012311</v>
      </c>
      <c r="L6" s="9">
        <f t="shared" ref="L6:L43" si="0">K6-J6</f>
        <v>-765</v>
      </c>
      <c r="M6" s="9">
        <f t="shared" ref="M6:M43" si="1">K6-H6</f>
        <v>1368731</v>
      </c>
    </row>
    <row r="7" spans="1:13" s="5" customFormat="1" ht="19.5" customHeight="1" x14ac:dyDescent="0.2">
      <c r="A7" s="16" t="s">
        <v>0</v>
      </c>
      <c r="B7" s="16" t="s">
        <v>25</v>
      </c>
      <c r="C7" s="16" t="s">
        <v>0</v>
      </c>
      <c r="D7" s="16" t="s">
        <v>0</v>
      </c>
      <c r="E7" s="17" t="s">
        <v>59</v>
      </c>
      <c r="F7" s="16" t="s">
        <v>49</v>
      </c>
      <c r="G7" s="18" t="s">
        <v>25</v>
      </c>
      <c r="H7" s="9">
        <v>12643580</v>
      </c>
      <c r="I7" s="25" t="s">
        <v>25</v>
      </c>
      <c r="J7" s="9">
        <v>14013076</v>
      </c>
      <c r="K7" s="9">
        <v>14012311</v>
      </c>
      <c r="L7" s="9">
        <f t="shared" si="0"/>
        <v>-765</v>
      </c>
      <c r="M7" s="9">
        <f t="shared" si="1"/>
        <v>1368731</v>
      </c>
    </row>
    <row r="8" spans="1:13" s="5" customFormat="1" ht="19.5" customHeight="1" x14ac:dyDescent="0.2">
      <c r="A8" s="16" t="s">
        <v>0</v>
      </c>
      <c r="B8" s="16" t="s">
        <v>0</v>
      </c>
      <c r="C8" s="16" t="s">
        <v>25</v>
      </c>
      <c r="D8" s="16" t="s">
        <v>0</v>
      </c>
      <c r="E8" s="17" t="s">
        <v>60</v>
      </c>
      <c r="F8" s="16" t="s">
        <v>61</v>
      </c>
      <c r="G8" s="18" t="s">
        <v>62</v>
      </c>
      <c r="H8" s="9">
        <v>12643580</v>
      </c>
      <c r="I8" s="25" t="s">
        <v>147</v>
      </c>
      <c r="J8" s="9">
        <v>14013076</v>
      </c>
      <c r="K8" s="9">
        <v>14012311</v>
      </c>
      <c r="L8" s="9">
        <f t="shared" si="0"/>
        <v>-765</v>
      </c>
      <c r="M8" s="9">
        <f t="shared" si="1"/>
        <v>1368731</v>
      </c>
    </row>
    <row r="9" spans="1:13" s="5" customFormat="1" ht="19.5" customHeight="1" x14ac:dyDescent="0.2">
      <c r="A9" s="16" t="s">
        <v>0</v>
      </c>
      <c r="B9" s="16" t="s">
        <v>0</v>
      </c>
      <c r="C9" s="16" t="s">
        <v>0</v>
      </c>
      <c r="D9" s="16" t="s">
        <v>25</v>
      </c>
      <c r="E9" s="17" t="s">
        <v>39</v>
      </c>
      <c r="F9" s="16" t="s">
        <v>26</v>
      </c>
      <c r="G9" s="18" t="s">
        <v>175</v>
      </c>
      <c r="H9" s="9">
        <v>11557349</v>
      </c>
      <c r="I9" s="25" t="s">
        <v>222</v>
      </c>
      <c r="J9" s="9">
        <v>13168474</v>
      </c>
      <c r="K9" s="9">
        <v>13168378</v>
      </c>
      <c r="L9" s="9">
        <f t="shared" si="0"/>
        <v>-96</v>
      </c>
      <c r="M9" s="9">
        <f t="shared" si="1"/>
        <v>1611029</v>
      </c>
    </row>
    <row r="10" spans="1:13" s="5" customFormat="1" ht="19.5" customHeight="1" x14ac:dyDescent="0.2">
      <c r="A10" s="16" t="s">
        <v>0</v>
      </c>
      <c r="B10" s="16" t="s">
        <v>0</v>
      </c>
      <c r="C10" s="16" t="s">
        <v>0</v>
      </c>
      <c r="D10" s="16" t="s">
        <v>64</v>
      </c>
      <c r="E10" s="17" t="s">
        <v>176</v>
      </c>
      <c r="F10" s="16" t="s">
        <v>26</v>
      </c>
      <c r="G10" s="18" t="s">
        <v>177</v>
      </c>
      <c r="H10" s="9">
        <v>1961343</v>
      </c>
      <c r="I10" s="25" t="s">
        <v>223</v>
      </c>
      <c r="J10" s="9">
        <v>2202567</v>
      </c>
      <c r="K10" s="9">
        <v>2202567</v>
      </c>
      <c r="L10" s="9">
        <f t="shared" si="0"/>
        <v>0</v>
      </c>
      <c r="M10" s="9">
        <f t="shared" si="1"/>
        <v>241224</v>
      </c>
    </row>
    <row r="11" spans="1:13" s="5" customFormat="1" ht="19.5" customHeight="1" x14ac:dyDescent="0.2">
      <c r="A11" s="16" t="s">
        <v>0</v>
      </c>
      <c r="B11" s="16" t="s">
        <v>0</v>
      </c>
      <c r="C11" s="16" t="s">
        <v>0</v>
      </c>
      <c r="D11" s="16" t="s">
        <v>178</v>
      </c>
      <c r="E11" s="17" t="s">
        <v>179</v>
      </c>
      <c r="F11" s="16" t="s">
        <v>26</v>
      </c>
      <c r="G11" s="18" t="s">
        <v>177</v>
      </c>
      <c r="H11" s="9">
        <v>2487992</v>
      </c>
      <c r="I11" s="25" t="s">
        <v>223</v>
      </c>
      <c r="J11" s="9">
        <v>2793987</v>
      </c>
      <c r="K11" s="9">
        <v>2793987</v>
      </c>
      <c r="L11" s="9">
        <f t="shared" si="0"/>
        <v>0</v>
      </c>
      <c r="M11" s="9">
        <f t="shared" si="1"/>
        <v>305995</v>
      </c>
    </row>
    <row r="12" spans="1:13" s="5" customFormat="1" ht="19.5" customHeight="1" x14ac:dyDescent="0.2">
      <c r="A12" s="16" t="s">
        <v>0</v>
      </c>
      <c r="B12" s="16" t="s">
        <v>0</v>
      </c>
      <c r="C12" s="16" t="s">
        <v>0</v>
      </c>
      <c r="D12" s="16" t="s">
        <v>180</v>
      </c>
      <c r="E12" s="17" t="s">
        <v>181</v>
      </c>
      <c r="F12" s="16" t="s">
        <v>26</v>
      </c>
      <c r="G12" s="18" t="s">
        <v>177</v>
      </c>
      <c r="H12" s="9">
        <v>142333</v>
      </c>
      <c r="I12" s="25" t="s">
        <v>223</v>
      </c>
      <c r="J12" s="9">
        <v>159838</v>
      </c>
      <c r="K12" s="9">
        <v>159838</v>
      </c>
      <c r="L12" s="9">
        <f t="shared" si="0"/>
        <v>0</v>
      </c>
      <c r="M12" s="9">
        <f t="shared" si="1"/>
        <v>17505</v>
      </c>
    </row>
    <row r="13" spans="1:13" s="5" customFormat="1" ht="19.5" customHeight="1" x14ac:dyDescent="0.2">
      <c r="A13" s="16" t="s">
        <v>0</v>
      </c>
      <c r="B13" s="16" t="s">
        <v>0</v>
      </c>
      <c r="C13" s="16" t="s">
        <v>0</v>
      </c>
      <c r="D13" s="16" t="s">
        <v>182</v>
      </c>
      <c r="E13" s="17" t="s">
        <v>183</v>
      </c>
      <c r="F13" s="16" t="s">
        <v>26</v>
      </c>
      <c r="G13" s="18" t="s">
        <v>184</v>
      </c>
      <c r="H13" s="9">
        <v>75866</v>
      </c>
      <c r="I13" s="25" t="s">
        <v>224</v>
      </c>
      <c r="J13" s="9">
        <v>101471</v>
      </c>
      <c r="K13" s="9">
        <v>101471</v>
      </c>
      <c r="L13" s="9">
        <f t="shared" si="0"/>
        <v>0</v>
      </c>
      <c r="M13" s="9">
        <f t="shared" si="1"/>
        <v>25605</v>
      </c>
    </row>
    <row r="14" spans="1:13" s="5" customFormat="1" ht="19.5" customHeight="1" x14ac:dyDescent="0.2">
      <c r="A14" s="16" t="s">
        <v>0</v>
      </c>
      <c r="B14" s="16" t="s">
        <v>0</v>
      </c>
      <c r="C14" s="16" t="s">
        <v>0</v>
      </c>
      <c r="D14" s="16" t="s">
        <v>185</v>
      </c>
      <c r="E14" s="17" t="s">
        <v>186</v>
      </c>
      <c r="F14" s="16" t="s">
        <v>26</v>
      </c>
      <c r="G14" s="18" t="s">
        <v>177</v>
      </c>
      <c r="H14" s="9">
        <v>217475</v>
      </c>
      <c r="I14" s="25" t="s">
        <v>223</v>
      </c>
      <c r="J14" s="9">
        <v>244222</v>
      </c>
      <c r="K14" s="9">
        <v>244222</v>
      </c>
      <c r="L14" s="9">
        <f t="shared" si="0"/>
        <v>0</v>
      </c>
      <c r="M14" s="9">
        <f t="shared" si="1"/>
        <v>26747</v>
      </c>
    </row>
    <row r="15" spans="1:13" s="5" customFormat="1" ht="19.5" customHeight="1" x14ac:dyDescent="0.2">
      <c r="A15" s="16" t="s">
        <v>0</v>
      </c>
      <c r="B15" s="16" t="s">
        <v>0</v>
      </c>
      <c r="C15" s="16" t="s">
        <v>0</v>
      </c>
      <c r="D15" s="16" t="s">
        <v>187</v>
      </c>
      <c r="E15" s="17" t="s">
        <v>188</v>
      </c>
      <c r="F15" s="16" t="s">
        <v>26</v>
      </c>
      <c r="G15" s="18" t="s">
        <v>189</v>
      </c>
      <c r="H15" s="9">
        <v>60931</v>
      </c>
      <c r="I15" s="25" t="s">
        <v>225</v>
      </c>
      <c r="J15" s="9">
        <v>61570</v>
      </c>
      <c r="K15" s="9">
        <v>61570</v>
      </c>
      <c r="L15" s="9">
        <f t="shared" si="0"/>
        <v>0</v>
      </c>
      <c r="M15" s="9">
        <f t="shared" si="1"/>
        <v>639</v>
      </c>
    </row>
    <row r="16" spans="1:13" s="5" customFormat="1" ht="19.5" customHeight="1" x14ac:dyDescent="0.2">
      <c r="A16" s="16" t="s">
        <v>0</v>
      </c>
      <c r="B16" s="16" t="s">
        <v>0</v>
      </c>
      <c r="C16" s="16" t="s">
        <v>0</v>
      </c>
      <c r="D16" s="16" t="s">
        <v>190</v>
      </c>
      <c r="E16" s="17" t="s">
        <v>191</v>
      </c>
      <c r="F16" s="16" t="s">
        <v>26</v>
      </c>
      <c r="G16" s="18" t="s">
        <v>189</v>
      </c>
      <c r="H16" s="9">
        <v>16237</v>
      </c>
      <c r="I16" s="25" t="s">
        <v>225</v>
      </c>
      <c r="J16" s="9">
        <v>16408</v>
      </c>
      <c r="K16" s="9">
        <v>16408</v>
      </c>
      <c r="L16" s="9">
        <f t="shared" si="0"/>
        <v>0</v>
      </c>
      <c r="M16" s="9">
        <f t="shared" si="1"/>
        <v>171</v>
      </c>
    </row>
    <row r="17" spans="1:13" s="5" customFormat="1" ht="19.5" customHeight="1" x14ac:dyDescent="0.2">
      <c r="A17" s="16"/>
      <c r="B17" s="16"/>
      <c r="C17" s="16"/>
      <c r="D17" s="16" t="s">
        <v>192</v>
      </c>
      <c r="E17" s="17" t="s">
        <v>297</v>
      </c>
      <c r="F17" s="16" t="s">
        <v>26</v>
      </c>
      <c r="G17" s="18"/>
      <c r="H17" s="9"/>
      <c r="I17" s="25" t="s">
        <v>226</v>
      </c>
      <c r="J17" s="9">
        <v>517576</v>
      </c>
      <c r="K17" s="9">
        <v>517576</v>
      </c>
      <c r="L17" s="9">
        <f t="shared" si="0"/>
        <v>0</v>
      </c>
      <c r="M17" s="9">
        <f t="shared" si="1"/>
        <v>517576</v>
      </c>
    </row>
    <row r="18" spans="1:13" s="5" customFormat="1" ht="19.5" customHeight="1" x14ac:dyDescent="0.2">
      <c r="A18" s="16" t="s">
        <v>0</v>
      </c>
      <c r="B18" s="16" t="s">
        <v>0</v>
      </c>
      <c r="C18" s="16" t="s">
        <v>0</v>
      </c>
      <c r="D18" s="16" t="s">
        <v>193</v>
      </c>
      <c r="E18" s="17" t="s">
        <v>194</v>
      </c>
      <c r="F18" s="16" t="s">
        <v>26</v>
      </c>
      <c r="G18" s="18" t="s">
        <v>195</v>
      </c>
      <c r="H18" s="9">
        <v>2039475</v>
      </c>
      <c r="I18" s="25" t="s">
        <v>227</v>
      </c>
      <c r="J18" s="9">
        <v>2241168</v>
      </c>
      <c r="K18" s="9">
        <v>2241168</v>
      </c>
      <c r="L18" s="9">
        <f t="shared" si="0"/>
        <v>0</v>
      </c>
      <c r="M18" s="9">
        <f t="shared" si="1"/>
        <v>201693</v>
      </c>
    </row>
    <row r="19" spans="1:13" s="5" customFormat="1" ht="19.5" customHeight="1" x14ac:dyDescent="0.2">
      <c r="A19" s="16" t="s">
        <v>0</v>
      </c>
      <c r="B19" s="16" t="s">
        <v>0</v>
      </c>
      <c r="C19" s="16" t="s">
        <v>0</v>
      </c>
      <c r="D19" s="16" t="s">
        <v>196</v>
      </c>
      <c r="E19" s="17" t="s">
        <v>197</v>
      </c>
      <c r="F19" s="16" t="s">
        <v>26</v>
      </c>
      <c r="G19" s="18" t="s">
        <v>195</v>
      </c>
      <c r="H19" s="9">
        <v>2372537</v>
      </c>
      <c r="I19" s="25" t="s">
        <v>227</v>
      </c>
      <c r="J19" s="9">
        <v>2646508</v>
      </c>
      <c r="K19" s="9">
        <v>2646508</v>
      </c>
      <c r="L19" s="9">
        <f t="shared" si="0"/>
        <v>0</v>
      </c>
      <c r="M19" s="9">
        <f t="shared" si="1"/>
        <v>273971</v>
      </c>
    </row>
    <row r="20" spans="1:13" s="5" customFormat="1" ht="19.5" customHeight="1" x14ac:dyDescent="0.2">
      <c r="A20" s="16" t="s">
        <v>0</v>
      </c>
      <c r="B20" s="16" t="s">
        <v>0</v>
      </c>
      <c r="C20" s="16" t="s">
        <v>0</v>
      </c>
      <c r="D20" s="16" t="s">
        <v>198</v>
      </c>
      <c r="E20" s="17" t="s">
        <v>199</v>
      </c>
      <c r="F20" s="16" t="s">
        <v>26</v>
      </c>
      <c r="G20" s="18" t="s">
        <v>200</v>
      </c>
      <c r="H20" s="9">
        <v>2049760</v>
      </c>
      <c r="I20" s="25" t="s">
        <v>200</v>
      </c>
      <c r="J20" s="9">
        <v>2049760</v>
      </c>
      <c r="K20" s="9">
        <v>2049669</v>
      </c>
      <c r="L20" s="9">
        <f t="shared" si="0"/>
        <v>-91</v>
      </c>
      <c r="M20" s="9">
        <f t="shared" si="1"/>
        <v>-91</v>
      </c>
    </row>
    <row r="21" spans="1:13" s="5" customFormat="1" ht="19.5" customHeight="1" x14ac:dyDescent="0.2">
      <c r="A21" s="16" t="s">
        <v>0</v>
      </c>
      <c r="B21" s="16" t="s">
        <v>0</v>
      </c>
      <c r="C21" s="16" t="s">
        <v>0</v>
      </c>
      <c r="D21" s="16" t="s">
        <v>201</v>
      </c>
      <c r="E21" s="17" t="s">
        <v>179</v>
      </c>
      <c r="F21" s="16" t="s">
        <v>26</v>
      </c>
      <c r="G21" s="18" t="s">
        <v>202</v>
      </c>
      <c r="H21" s="9">
        <v>805793</v>
      </c>
      <c r="I21" s="25" t="s">
        <v>202</v>
      </c>
      <c r="J21" s="9">
        <v>805793</v>
      </c>
      <c r="K21" s="9">
        <v>805793</v>
      </c>
      <c r="L21" s="9">
        <f t="shared" si="0"/>
        <v>0</v>
      </c>
      <c r="M21" s="9">
        <f t="shared" si="1"/>
        <v>0</v>
      </c>
    </row>
    <row r="22" spans="1:13" s="5" customFormat="1" ht="19.5" customHeight="1" x14ac:dyDescent="0.2">
      <c r="A22" s="16" t="s">
        <v>0</v>
      </c>
      <c r="B22" s="16" t="s">
        <v>0</v>
      </c>
      <c r="C22" s="16" t="s">
        <v>0</v>
      </c>
      <c r="D22" s="16" t="s">
        <v>203</v>
      </c>
      <c r="E22" s="17" t="s">
        <v>204</v>
      </c>
      <c r="F22" s="16" t="s">
        <v>26</v>
      </c>
      <c r="G22" s="18" t="s">
        <v>200</v>
      </c>
      <c r="H22" s="9">
        <v>1243967</v>
      </c>
      <c r="I22" s="25" t="s">
        <v>200</v>
      </c>
      <c r="J22" s="9">
        <v>1243967</v>
      </c>
      <c r="K22" s="9">
        <v>1243876</v>
      </c>
      <c r="L22" s="9">
        <f t="shared" si="0"/>
        <v>-91</v>
      </c>
      <c r="M22" s="9">
        <f t="shared" si="1"/>
        <v>-91</v>
      </c>
    </row>
    <row r="23" spans="1:13" s="5" customFormat="1" ht="19.5" customHeight="1" x14ac:dyDescent="0.2">
      <c r="A23" s="16" t="s">
        <v>0</v>
      </c>
      <c r="B23" s="16" t="s">
        <v>0</v>
      </c>
      <c r="C23" s="16" t="s">
        <v>0</v>
      </c>
      <c r="D23" s="16" t="s">
        <v>205</v>
      </c>
      <c r="E23" s="17" t="s">
        <v>206</v>
      </c>
      <c r="F23" s="16" t="s">
        <v>26</v>
      </c>
      <c r="G23" s="18" t="s">
        <v>207</v>
      </c>
      <c r="H23" s="9">
        <v>133399</v>
      </c>
      <c r="I23" s="25" t="s">
        <v>207</v>
      </c>
      <c r="J23" s="9">
        <v>133399</v>
      </c>
      <c r="K23" s="9">
        <v>133394</v>
      </c>
      <c r="L23" s="9">
        <f t="shared" si="0"/>
        <v>-5</v>
      </c>
      <c r="M23" s="9">
        <f t="shared" si="1"/>
        <v>-5</v>
      </c>
    </row>
    <row r="24" spans="1:13" s="5" customFormat="1" ht="19.5" customHeight="1" x14ac:dyDescent="0.2">
      <c r="A24" s="16" t="s">
        <v>0</v>
      </c>
      <c r="B24" s="16" t="s">
        <v>0</v>
      </c>
      <c r="C24" s="16" t="s">
        <v>0</v>
      </c>
      <c r="D24" s="16" t="s">
        <v>208</v>
      </c>
      <c r="E24" s="17" t="s">
        <v>176</v>
      </c>
      <c r="F24" s="16" t="s">
        <v>26</v>
      </c>
      <c r="G24" s="18" t="s">
        <v>209</v>
      </c>
      <c r="H24" s="9">
        <v>14006</v>
      </c>
      <c r="I24" s="25" t="s">
        <v>209</v>
      </c>
      <c r="J24" s="9">
        <v>14006</v>
      </c>
      <c r="K24" s="9">
        <v>14006</v>
      </c>
      <c r="L24" s="9">
        <f t="shared" si="0"/>
        <v>0</v>
      </c>
      <c r="M24" s="9">
        <f t="shared" si="1"/>
        <v>0</v>
      </c>
    </row>
    <row r="25" spans="1:13" s="5" customFormat="1" ht="19.5" customHeight="1" x14ac:dyDescent="0.2">
      <c r="A25" s="16" t="s">
        <v>0</v>
      </c>
      <c r="B25" s="16" t="s">
        <v>0</v>
      </c>
      <c r="C25" s="16" t="s">
        <v>0</v>
      </c>
      <c r="D25" s="16" t="s">
        <v>210</v>
      </c>
      <c r="E25" s="17" t="s">
        <v>179</v>
      </c>
      <c r="F25" s="16" t="s">
        <v>26</v>
      </c>
      <c r="G25" s="18" t="s">
        <v>211</v>
      </c>
      <c r="H25" s="9">
        <v>29567</v>
      </c>
      <c r="I25" s="25" t="s">
        <v>211</v>
      </c>
      <c r="J25" s="9">
        <v>29567</v>
      </c>
      <c r="K25" s="9">
        <v>29567</v>
      </c>
      <c r="L25" s="9">
        <f t="shared" si="0"/>
        <v>0</v>
      </c>
      <c r="M25" s="9">
        <f t="shared" si="1"/>
        <v>0</v>
      </c>
    </row>
    <row r="26" spans="1:13" s="5" customFormat="1" ht="19.5" customHeight="1" x14ac:dyDescent="0.2">
      <c r="A26" s="16" t="s">
        <v>0</v>
      </c>
      <c r="B26" s="16" t="s">
        <v>0</v>
      </c>
      <c r="C26" s="16" t="s">
        <v>0</v>
      </c>
      <c r="D26" s="16" t="s">
        <v>212</v>
      </c>
      <c r="E26" s="17" t="s">
        <v>213</v>
      </c>
      <c r="F26" s="16" t="s">
        <v>37</v>
      </c>
      <c r="G26" s="18" t="s">
        <v>214</v>
      </c>
      <c r="H26" s="9">
        <v>43705</v>
      </c>
      <c r="I26" s="25" t="s">
        <v>214</v>
      </c>
      <c r="J26" s="9">
        <v>43705</v>
      </c>
      <c r="K26" s="9">
        <v>43700</v>
      </c>
      <c r="L26" s="9">
        <f t="shared" si="0"/>
        <v>-5</v>
      </c>
      <c r="M26" s="9">
        <f t="shared" si="1"/>
        <v>-5</v>
      </c>
    </row>
    <row r="27" spans="1:13" s="5" customFormat="1" ht="19.5" customHeight="1" x14ac:dyDescent="0.2">
      <c r="A27" s="16" t="s">
        <v>0</v>
      </c>
      <c r="B27" s="16" t="s">
        <v>0</v>
      </c>
      <c r="C27" s="16" t="s">
        <v>0</v>
      </c>
      <c r="D27" s="16" t="s">
        <v>215</v>
      </c>
      <c r="E27" s="17" t="s">
        <v>194</v>
      </c>
      <c r="F27" s="16" t="s">
        <v>26</v>
      </c>
      <c r="G27" s="18" t="s">
        <v>216</v>
      </c>
      <c r="H27" s="9">
        <v>13880</v>
      </c>
      <c r="I27" s="25" t="s">
        <v>216</v>
      </c>
      <c r="J27" s="9">
        <v>13880</v>
      </c>
      <c r="K27" s="9">
        <v>13880</v>
      </c>
      <c r="L27" s="9">
        <f t="shared" si="0"/>
        <v>0</v>
      </c>
      <c r="M27" s="9">
        <f t="shared" si="1"/>
        <v>0</v>
      </c>
    </row>
    <row r="28" spans="1:13" s="5" customFormat="1" ht="19.5" customHeight="1" x14ac:dyDescent="0.2">
      <c r="A28" s="16" t="s">
        <v>0</v>
      </c>
      <c r="B28" s="16" t="s">
        <v>0</v>
      </c>
      <c r="C28" s="16" t="s">
        <v>0</v>
      </c>
      <c r="D28" s="16" t="s">
        <v>217</v>
      </c>
      <c r="E28" s="17" t="s">
        <v>197</v>
      </c>
      <c r="F28" s="16" t="s">
        <v>26</v>
      </c>
      <c r="G28" s="18" t="s">
        <v>207</v>
      </c>
      <c r="H28" s="9">
        <v>32241</v>
      </c>
      <c r="I28" s="25" t="s">
        <v>207</v>
      </c>
      <c r="J28" s="9">
        <v>32241</v>
      </c>
      <c r="K28" s="9">
        <v>32241</v>
      </c>
      <c r="L28" s="9">
        <f t="shared" si="0"/>
        <v>0</v>
      </c>
      <c r="M28" s="9">
        <f t="shared" si="1"/>
        <v>0</v>
      </c>
    </row>
    <row r="29" spans="1:13" s="5" customFormat="1" ht="19.5" customHeight="1" x14ac:dyDescent="0.2">
      <c r="A29" s="16" t="s">
        <v>0</v>
      </c>
      <c r="B29" s="16" t="s">
        <v>0</v>
      </c>
      <c r="C29" s="16" t="s">
        <v>0</v>
      </c>
      <c r="D29" s="16" t="s">
        <v>27</v>
      </c>
      <c r="E29" s="17" t="s">
        <v>218</v>
      </c>
      <c r="F29" s="16" t="s">
        <v>37</v>
      </c>
      <c r="G29" s="18" t="s">
        <v>219</v>
      </c>
      <c r="H29" s="9">
        <v>751</v>
      </c>
      <c r="I29" s="25" t="s">
        <v>219</v>
      </c>
      <c r="J29" s="9">
        <v>751</v>
      </c>
      <c r="K29" s="9">
        <v>751</v>
      </c>
      <c r="L29" s="9">
        <f t="shared" si="0"/>
        <v>0</v>
      </c>
      <c r="M29" s="9">
        <f t="shared" si="1"/>
        <v>0</v>
      </c>
    </row>
    <row r="30" spans="1:13" s="5" customFormat="1" ht="19.5" customHeight="1" x14ac:dyDescent="0.2">
      <c r="A30" s="16" t="s">
        <v>0</v>
      </c>
      <c r="B30" s="16" t="s">
        <v>0</v>
      </c>
      <c r="C30" s="16" t="s">
        <v>0</v>
      </c>
      <c r="D30" s="16" t="s">
        <v>38</v>
      </c>
      <c r="E30" s="17" t="s">
        <v>220</v>
      </c>
      <c r="F30" s="16" t="s">
        <v>61</v>
      </c>
      <c r="G30" s="18" t="s">
        <v>221</v>
      </c>
      <c r="H30" s="9">
        <v>1085480</v>
      </c>
      <c r="I30" s="25" t="s">
        <v>228</v>
      </c>
      <c r="J30" s="9">
        <v>843851</v>
      </c>
      <c r="K30" s="9">
        <v>843182</v>
      </c>
      <c r="L30" s="9">
        <f t="shared" si="0"/>
        <v>-669</v>
      </c>
      <c r="M30" s="9">
        <f t="shared" si="1"/>
        <v>-242298</v>
      </c>
    </row>
    <row r="31" spans="1:13" ht="19.5" customHeight="1" x14ac:dyDescent="0.2">
      <c r="A31" s="16" t="s">
        <v>0</v>
      </c>
      <c r="B31" s="16" t="s">
        <v>0</v>
      </c>
      <c r="C31" s="16" t="s">
        <v>0</v>
      </c>
      <c r="D31" s="16" t="s">
        <v>0</v>
      </c>
      <c r="E31" s="17" t="s">
        <v>5</v>
      </c>
      <c r="F31" s="16" t="s">
        <v>8</v>
      </c>
      <c r="G31" s="18" t="s">
        <v>62</v>
      </c>
      <c r="H31" s="9"/>
      <c r="I31" s="25" t="s">
        <v>62</v>
      </c>
      <c r="J31" s="9"/>
      <c r="K31" s="9"/>
      <c r="L31" s="9">
        <f t="shared" si="0"/>
        <v>0</v>
      </c>
      <c r="M31" s="9">
        <f t="shared" si="1"/>
        <v>0</v>
      </c>
    </row>
    <row r="32" spans="1:13" ht="19.5" customHeight="1" x14ac:dyDescent="0.2">
      <c r="A32" s="16" t="s">
        <v>0</v>
      </c>
      <c r="B32" s="16" t="s">
        <v>0</v>
      </c>
      <c r="C32" s="16" t="s">
        <v>0</v>
      </c>
      <c r="D32" s="16" t="s">
        <v>0</v>
      </c>
      <c r="E32" s="17" t="s">
        <v>6</v>
      </c>
      <c r="F32" s="16" t="s">
        <v>8</v>
      </c>
      <c r="G32" s="18" t="s">
        <v>62</v>
      </c>
      <c r="H32" s="9"/>
      <c r="I32" s="25" t="s">
        <v>62</v>
      </c>
      <c r="J32" s="9">
        <v>1162315</v>
      </c>
      <c r="K32" s="9"/>
      <c r="L32" s="9">
        <f t="shared" si="0"/>
        <v>-1162315</v>
      </c>
      <c r="M32" s="9">
        <f t="shared" si="1"/>
        <v>0</v>
      </c>
    </row>
    <row r="33" spans="1:13" ht="19.5" customHeight="1" x14ac:dyDescent="0.2">
      <c r="A33" s="16" t="s">
        <v>4</v>
      </c>
      <c r="B33" s="16" t="s">
        <v>0</v>
      </c>
      <c r="C33" s="16" t="s">
        <v>0</v>
      </c>
      <c r="D33" s="16" t="s">
        <v>0</v>
      </c>
      <c r="E33" s="17" t="s">
        <v>40</v>
      </c>
      <c r="F33" s="16" t="s">
        <v>8</v>
      </c>
      <c r="G33" s="18" t="s">
        <v>62</v>
      </c>
      <c r="H33" s="9"/>
      <c r="I33" s="25" t="s">
        <v>62</v>
      </c>
      <c r="J33" s="9">
        <v>345142</v>
      </c>
      <c r="K33" s="9"/>
      <c r="L33" s="9">
        <f t="shared" si="0"/>
        <v>-345142</v>
      </c>
      <c r="M33" s="9">
        <f t="shared" si="1"/>
        <v>0</v>
      </c>
    </row>
    <row r="34" spans="1:13" ht="19.5" customHeight="1" x14ac:dyDescent="0.2">
      <c r="A34" s="16" t="s">
        <v>0</v>
      </c>
      <c r="B34" s="16" t="s">
        <v>25</v>
      </c>
      <c r="C34" s="16" t="s">
        <v>0</v>
      </c>
      <c r="D34" s="16" t="s">
        <v>0</v>
      </c>
      <c r="E34" s="17" t="s">
        <v>41</v>
      </c>
      <c r="F34" s="16" t="s">
        <v>8</v>
      </c>
      <c r="G34" s="18" t="s">
        <v>62</v>
      </c>
      <c r="H34" s="9"/>
      <c r="I34" s="25" t="s">
        <v>62</v>
      </c>
      <c r="J34" s="9">
        <v>50867</v>
      </c>
      <c r="K34" s="9"/>
      <c r="L34" s="9">
        <f t="shared" si="0"/>
        <v>-50867</v>
      </c>
      <c r="M34" s="9">
        <f t="shared" si="1"/>
        <v>0</v>
      </c>
    </row>
    <row r="35" spans="1:13" ht="19.5" customHeight="1" x14ac:dyDescent="0.2">
      <c r="A35" s="16" t="s">
        <v>0</v>
      </c>
      <c r="B35" s="16" t="s">
        <v>27</v>
      </c>
      <c r="C35" s="16" t="s">
        <v>0</v>
      </c>
      <c r="D35" s="16" t="s">
        <v>0</v>
      </c>
      <c r="E35" s="17" t="s">
        <v>42</v>
      </c>
      <c r="F35" s="16" t="s">
        <v>8</v>
      </c>
      <c r="G35" s="18" t="s">
        <v>62</v>
      </c>
      <c r="H35" s="9"/>
      <c r="I35" s="25" t="s">
        <v>62</v>
      </c>
      <c r="J35" s="9">
        <v>280262</v>
      </c>
      <c r="K35" s="9"/>
      <c r="L35" s="9">
        <f t="shared" si="0"/>
        <v>-280262</v>
      </c>
      <c r="M35" s="9">
        <f t="shared" si="1"/>
        <v>0</v>
      </c>
    </row>
    <row r="36" spans="1:13" ht="19.5" customHeight="1" x14ac:dyDescent="0.2">
      <c r="A36" s="16" t="s">
        <v>0</v>
      </c>
      <c r="B36" s="16" t="s">
        <v>38</v>
      </c>
      <c r="C36" s="16" t="s">
        <v>0</v>
      </c>
      <c r="D36" s="16" t="s">
        <v>0</v>
      </c>
      <c r="E36" s="17" t="s">
        <v>43</v>
      </c>
      <c r="F36" s="16" t="s">
        <v>8</v>
      </c>
      <c r="G36" s="18" t="s">
        <v>62</v>
      </c>
      <c r="H36" s="9"/>
      <c r="I36" s="25" t="s">
        <v>62</v>
      </c>
      <c r="J36" s="9">
        <v>14013</v>
      </c>
      <c r="K36" s="9"/>
      <c r="L36" s="9">
        <f t="shared" si="0"/>
        <v>-14013</v>
      </c>
      <c r="M36" s="9">
        <f t="shared" si="1"/>
        <v>0</v>
      </c>
    </row>
    <row r="37" spans="1:13" ht="19.5" customHeight="1" x14ac:dyDescent="0.2">
      <c r="A37" s="16" t="s">
        <v>44</v>
      </c>
      <c r="B37" s="16" t="s">
        <v>0</v>
      </c>
      <c r="C37" s="16" t="s">
        <v>0</v>
      </c>
      <c r="D37" s="16" t="s">
        <v>0</v>
      </c>
      <c r="E37" s="17" t="s">
        <v>45</v>
      </c>
      <c r="F37" s="16" t="s">
        <v>8</v>
      </c>
      <c r="G37" s="18" t="s">
        <v>62</v>
      </c>
      <c r="H37" s="9"/>
      <c r="I37" s="25" t="s">
        <v>62</v>
      </c>
      <c r="J37" s="9">
        <v>7007</v>
      </c>
      <c r="K37" s="9"/>
      <c r="L37" s="9">
        <f t="shared" si="0"/>
        <v>-7007</v>
      </c>
      <c r="M37" s="9">
        <f t="shared" si="1"/>
        <v>0</v>
      </c>
    </row>
    <row r="38" spans="1:13" ht="19.5" customHeight="1" x14ac:dyDescent="0.2">
      <c r="A38" s="16" t="s">
        <v>46</v>
      </c>
      <c r="B38" s="16" t="s">
        <v>0</v>
      </c>
      <c r="C38" s="16" t="s">
        <v>0</v>
      </c>
      <c r="D38" s="16" t="s">
        <v>0</v>
      </c>
      <c r="E38" s="17" t="s">
        <v>47</v>
      </c>
      <c r="F38" s="16" t="s">
        <v>8</v>
      </c>
      <c r="G38" s="18" t="s">
        <v>62</v>
      </c>
      <c r="H38" s="9"/>
      <c r="I38" s="25" t="s">
        <v>62</v>
      </c>
      <c r="J38" s="9">
        <v>810167</v>
      </c>
      <c r="K38" s="9"/>
      <c r="L38" s="9">
        <f t="shared" si="0"/>
        <v>-810167</v>
      </c>
      <c r="M38" s="9">
        <f t="shared" si="1"/>
        <v>0</v>
      </c>
    </row>
    <row r="39" spans="1:13" ht="19.5" customHeight="1" x14ac:dyDescent="0.2">
      <c r="A39" s="16" t="s">
        <v>0</v>
      </c>
      <c r="B39" s="16" t="s">
        <v>0</v>
      </c>
      <c r="C39" s="16" t="s">
        <v>0</v>
      </c>
      <c r="D39" s="16" t="s">
        <v>0</v>
      </c>
      <c r="E39" s="17" t="s">
        <v>7</v>
      </c>
      <c r="F39" s="16" t="s">
        <v>8</v>
      </c>
      <c r="G39" s="18" t="s">
        <v>62</v>
      </c>
      <c r="H39" s="9">
        <v>12643580</v>
      </c>
      <c r="I39" s="25" t="s">
        <v>62</v>
      </c>
      <c r="J39" s="9">
        <v>15175391</v>
      </c>
      <c r="K39" s="9">
        <v>14012311</v>
      </c>
      <c r="L39" s="9">
        <f t="shared" si="0"/>
        <v>-1163080</v>
      </c>
      <c r="M39" s="9">
        <f t="shared" si="1"/>
        <v>1368731</v>
      </c>
    </row>
    <row r="40" spans="1:13" ht="19.5" customHeight="1" x14ac:dyDescent="0.2">
      <c r="A40" s="16" t="s">
        <v>0</v>
      </c>
      <c r="B40" s="16" t="s">
        <v>0</v>
      </c>
      <c r="C40" s="16" t="s">
        <v>0</v>
      </c>
      <c r="D40" s="16" t="s">
        <v>0</v>
      </c>
      <c r="E40" s="17" t="s">
        <v>30</v>
      </c>
      <c r="F40" s="16" t="s">
        <v>9</v>
      </c>
      <c r="G40" s="18" t="s">
        <v>0</v>
      </c>
      <c r="H40" s="9"/>
      <c r="I40" s="25" t="s">
        <v>0</v>
      </c>
      <c r="J40" s="9">
        <v>430957</v>
      </c>
      <c r="K40" s="9"/>
      <c r="L40" s="9">
        <f t="shared" si="0"/>
        <v>-430957</v>
      </c>
      <c r="M40" s="9">
        <f t="shared" si="1"/>
        <v>0</v>
      </c>
    </row>
    <row r="41" spans="1:13" ht="19.5" customHeight="1" x14ac:dyDescent="0.2">
      <c r="A41" s="16" t="s">
        <v>4</v>
      </c>
      <c r="B41" s="16" t="s">
        <v>0</v>
      </c>
      <c r="C41" s="16" t="s">
        <v>0</v>
      </c>
      <c r="D41" s="16" t="s">
        <v>0</v>
      </c>
      <c r="E41" s="17" t="s">
        <v>32</v>
      </c>
      <c r="F41" s="16" t="s">
        <v>9</v>
      </c>
      <c r="G41" s="18" t="s">
        <v>0</v>
      </c>
      <c r="H41" s="9"/>
      <c r="I41" s="25" t="s">
        <v>0</v>
      </c>
      <c r="J41" s="9">
        <v>430957</v>
      </c>
      <c r="K41" s="9"/>
      <c r="L41" s="9">
        <f t="shared" si="0"/>
        <v>-430957</v>
      </c>
      <c r="M41" s="9">
        <f t="shared" si="1"/>
        <v>0</v>
      </c>
    </row>
    <row r="42" spans="1:13" ht="19.5" customHeight="1" x14ac:dyDescent="0.2">
      <c r="A42" s="16" t="s">
        <v>0</v>
      </c>
      <c r="B42" s="16" t="s">
        <v>0</v>
      </c>
      <c r="C42" s="16" t="s">
        <v>0</v>
      </c>
      <c r="D42" s="16" t="s">
        <v>0</v>
      </c>
      <c r="E42" s="17" t="s">
        <v>10</v>
      </c>
      <c r="F42" s="16" t="s">
        <v>9</v>
      </c>
      <c r="G42" s="18" t="s">
        <v>0</v>
      </c>
      <c r="H42" s="9">
        <v>12643580</v>
      </c>
      <c r="I42" s="25" t="s">
        <v>0</v>
      </c>
      <c r="J42" s="9">
        <v>15606348</v>
      </c>
      <c r="K42" s="9">
        <v>14012311</v>
      </c>
      <c r="L42" s="9">
        <f t="shared" si="0"/>
        <v>-1594037</v>
      </c>
      <c r="M42" s="9">
        <f t="shared" si="1"/>
        <v>1368731</v>
      </c>
    </row>
    <row r="43" spans="1:13" ht="19.5" customHeight="1" x14ac:dyDescent="0.2">
      <c r="A43" s="16" t="s">
        <v>0</v>
      </c>
      <c r="B43" s="16" t="s">
        <v>0</v>
      </c>
      <c r="C43" s="16" t="s">
        <v>0</v>
      </c>
      <c r="D43" s="16" t="s">
        <v>0</v>
      </c>
      <c r="E43" s="17" t="s">
        <v>12</v>
      </c>
      <c r="F43" s="16" t="s">
        <v>8</v>
      </c>
      <c r="G43" s="18" t="s">
        <v>62</v>
      </c>
      <c r="H43" s="9">
        <v>12643580</v>
      </c>
      <c r="I43" s="25" t="s">
        <v>62</v>
      </c>
      <c r="J43" s="9">
        <v>15606348</v>
      </c>
      <c r="K43" s="9">
        <v>14012311</v>
      </c>
      <c r="L43" s="9">
        <f t="shared" si="0"/>
        <v>-1594037</v>
      </c>
      <c r="M43" s="9">
        <f t="shared" si="1"/>
        <v>1368731</v>
      </c>
    </row>
  </sheetData>
  <mergeCells count="11">
    <mergeCell ref="A1:M1"/>
    <mergeCell ref="A2:A4"/>
    <mergeCell ref="B2:B4"/>
    <mergeCell ref="C2:C4"/>
    <mergeCell ref="E2:E4"/>
    <mergeCell ref="F2:F4"/>
    <mergeCell ref="G2:G4"/>
    <mergeCell ref="H2:H3"/>
    <mergeCell ref="I2:L2"/>
    <mergeCell ref="M2:M3"/>
    <mergeCell ref="D2:D4"/>
  </mergeCells>
  <phoneticPr fontId="8" type="noConversion"/>
  <printOptions horizontalCentered="1"/>
  <pageMargins left="0.44" right="0.31" top="0.59055118110236227" bottom="0.59055118110236227" header="0.39370078740157483" footer="0.39370078740157483"/>
  <pageSetup paperSize="9" scale="85" fitToWidth="0" fitToHeight="0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opLeftCell="A13" zoomScaleNormal="100" zoomScaleSheetLayoutView="100" workbookViewId="0">
      <selection sqref="A1:M1"/>
    </sheetView>
  </sheetViews>
  <sheetFormatPr defaultRowHeight="12.75" x14ac:dyDescent="0.2"/>
  <cols>
    <col min="1" max="3" width="3.42578125" customWidth="1"/>
    <col min="4" max="4" width="5.85546875" customWidth="1"/>
    <col min="5" max="5" width="19.5703125" customWidth="1"/>
    <col min="6" max="6" width="8.28515625" style="1" customWidth="1"/>
    <col min="7" max="7" width="7" style="1" customWidth="1"/>
    <col min="8" max="8" width="11" style="1" customWidth="1"/>
    <col min="9" max="9" width="7" style="1" customWidth="1"/>
    <col min="10" max="11" width="11.140625" customWidth="1"/>
    <col min="12" max="12" width="11.140625" style="2" customWidth="1"/>
    <col min="13" max="13" width="10.85546875" style="2" customWidth="1"/>
    <col min="16" max="16" width="32.140625" customWidth="1"/>
    <col min="17" max="17" width="20.28515625" customWidth="1"/>
    <col min="19" max="21" width="21.85546875" customWidth="1"/>
  </cols>
  <sheetData>
    <row r="1" spans="1:13" s="3" customFormat="1" ht="58.5" customHeight="1" x14ac:dyDescent="0.2">
      <c r="A1" s="42" t="s">
        <v>231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s="5" customFormat="1" ht="21.75" customHeight="1" x14ac:dyDescent="0.2">
      <c r="A2" s="41" t="s">
        <v>13</v>
      </c>
      <c r="B2" s="41" t="s">
        <v>14</v>
      </c>
      <c r="C2" s="43" t="s">
        <v>35</v>
      </c>
      <c r="D2" s="48" t="s">
        <v>55</v>
      </c>
      <c r="E2" s="41" t="s">
        <v>1</v>
      </c>
      <c r="F2" s="41" t="s">
        <v>15</v>
      </c>
      <c r="G2" s="43" t="s">
        <v>33</v>
      </c>
      <c r="H2" s="41" t="s">
        <v>29</v>
      </c>
      <c r="I2" s="41" t="s">
        <v>16</v>
      </c>
      <c r="J2" s="41"/>
      <c r="K2" s="41"/>
      <c r="L2" s="41"/>
      <c r="M2" s="41" t="s">
        <v>48</v>
      </c>
    </row>
    <row r="3" spans="1:13" s="5" customFormat="1" ht="31.5" customHeight="1" x14ac:dyDescent="0.2">
      <c r="A3" s="41"/>
      <c r="B3" s="41"/>
      <c r="C3" s="41"/>
      <c r="D3" s="41"/>
      <c r="E3" s="41"/>
      <c r="F3" s="41"/>
      <c r="G3" s="41"/>
      <c r="H3" s="41"/>
      <c r="I3" s="7" t="s">
        <v>34</v>
      </c>
      <c r="J3" s="4" t="s">
        <v>17</v>
      </c>
      <c r="K3" s="4" t="s">
        <v>18</v>
      </c>
      <c r="L3" s="6" t="s">
        <v>19</v>
      </c>
      <c r="M3" s="41"/>
    </row>
    <row r="4" spans="1:13" s="5" customFormat="1" ht="20.25" customHeight="1" x14ac:dyDescent="0.2">
      <c r="A4" s="41"/>
      <c r="B4" s="41"/>
      <c r="C4" s="41"/>
      <c r="D4" s="41"/>
      <c r="E4" s="41"/>
      <c r="F4" s="41"/>
      <c r="G4" s="41"/>
      <c r="H4" s="4" t="s">
        <v>20</v>
      </c>
      <c r="I4" s="4"/>
      <c r="J4" s="4" t="s">
        <v>21</v>
      </c>
      <c r="K4" s="4" t="s">
        <v>22</v>
      </c>
      <c r="L4" s="6" t="s">
        <v>23</v>
      </c>
      <c r="M4" s="6" t="s">
        <v>24</v>
      </c>
    </row>
    <row r="5" spans="1:13" s="5" customFormat="1" ht="20.25" customHeight="1" x14ac:dyDescent="0.2">
      <c r="A5" s="32" t="s">
        <v>0</v>
      </c>
      <c r="B5" s="32" t="s">
        <v>0</v>
      </c>
      <c r="C5" s="32" t="s">
        <v>0</v>
      </c>
      <c r="D5" s="32" t="s">
        <v>0</v>
      </c>
      <c r="E5" s="33" t="s">
        <v>2</v>
      </c>
      <c r="F5" s="32" t="s">
        <v>8</v>
      </c>
      <c r="G5" s="26">
        <v>0</v>
      </c>
      <c r="H5" s="26">
        <v>0</v>
      </c>
      <c r="I5" s="25" t="s">
        <v>62</v>
      </c>
      <c r="J5" s="26">
        <v>1711231</v>
      </c>
      <c r="K5" s="26">
        <v>1711231</v>
      </c>
      <c r="L5" s="26">
        <f>K5-J5</f>
        <v>0</v>
      </c>
      <c r="M5" s="26">
        <f>K5-H5</f>
        <v>1711231</v>
      </c>
    </row>
    <row r="6" spans="1:13" s="5" customFormat="1" ht="20.25" customHeight="1" x14ac:dyDescent="0.2">
      <c r="A6" s="32" t="s">
        <v>232</v>
      </c>
      <c r="B6" s="32" t="s">
        <v>0</v>
      </c>
      <c r="C6" s="32" t="s">
        <v>0</v>
      </c>
      <c r="D6" s="32" t="s">
        <v>0</v>
      </c>
      <c r="E6" s="33" t="s">
        <v>233</v>
      </c>
      <c r="F6" s="32" t="s">
        <v>8</v>
      </c>
      <c r="G6" s="26">
        <v>0</v>
      </c>
      <c r="H6" s="26">
        <v>0</v>
      </c>
      <c r="I6" s="25" t="s">
        <v>62</v>
      </c>
      <c r="J6" s="26">
        <v>1711231</v>
      </c>
      <c r="K6" s="26">
        <v>1711231</v>
      </c>
      <c r="L6" s="26">
        <f t="shared" ref="L6:L41" si="0">K6-J6</f>
        <v>0</v>
      </c>
      <c r="M6" s="26">
        <f t="shared" ref="M6:M41" si="1">K6-H6</f>
        <v>1711231</v>
      </c>
    </row>
    <row r="7" spans="1:13" s="5" customFormat="1" ht="20.25" customHeight="1" x14ac:dyDescent="0.2">
      <c r="A7" s="32" t="s">
        <v>0</v>
      </c>
      <c r="B7" s="32" t="s">
        <v>25</v>
      </c>
      <c r="C7" s="32" t="s">
        <v>0</v>
      </c>
      <c r="D7" s="32" t="s">
        <v>0</v>
      </c>
      <c r="E7" s="33" t="s">
        <v>234</v>
      </c>
      <c r="F7" s="32" t="s">
        <v>8</v>
      </c>
      <c r="G7" s="26">
        <v>0</v>
      </c>
      <c r="H7" s="26">
        <v>0</v>
      </c>
      <c r="I7" s="25" t="s">
        <v>62</v>
      </c>
      <c r="J7" s="26">
        <v>1711231</v>
      </c>
      <c r="K7" s="26">
        <v>1711231</v>
      </c>
      <c r="L7" s="26">
        <f t="shared" si="0"/>
        <v>0</v>
      </c>
      <c r="M7" s="26">
        <f t="shared" si="1"/>
        <v>1711231</v>
      </c>
    </row>
    <row r="8" spans="1:13" s="5" customFormat="1" ht="20.25" customHeight="1" x14ac:dyDescent="0.2">
      <c r="A8" s="32" t="s">
        <v>0</v>
      </c>
      <c r="B8" s="32" t="s">
        <v>0</v>
      </c>
      <c r="C8" s="32" t="s">
        <v>25</v>
      </c>
      <c r="D8" s="32" t="s">
        <v>0</v>
      </c>
      <c r="E8" s="33" t="s">
        <v>235</v>
      </c>
      <c r="F8" s="32" t="s">
        <v>50</v>
      </c>
      <c r="G8" s="26">
        <v>0</v>
      </c>
      <c r="H8" s="26">
        <v>0</v>
      </c>
      <c r="I8" s="25" t="s">
        <v>260</v>
      </c>
      <c r="J8" s="26">
        <v>26213</v>
      </c>
      <c r="K8" s="26">
        <v>26213</v>
      </c>
      <c r="L8" s="26">
        <f t="shared" si="0"/>
        <v>0</v>
      </c>
      <c r="M8" s="26">
        <f t="shared" si="1"/>
        <v>26213</v>
      </c>
    </row>
    <row r="9" spans="1:13" s="5" customFormat="1" ht="20.25" customHeight="1" x14ac:dyDescent="0.2">
      <c r="A9" s="32" t="s">
        <v>0</v>
      </c>
      <c r="B9" s="32" t="s">
        <v>0</v>
      </c>
      <c r="C9" s="32" t="s">
        <v>27</v>
      </c>
      <c r="D9" s="32" t="s">
        <v>0</v>
      </c>
      <c r="E9" s="33" t="s">
        <v>236</v>
      </c>
      <c r="F9" s="32" t="s">
        <v>8</v>
      </c>
      <c r="G9" s="26">
        <v>0</v>
      </c>
      <c r="H9" s="26">
        <v>0</v>
      </c>
      <c r="I9" s="25" t="s">
        <v>62</v>
      </c>
      <c r="J9" s="26">
        <v>192952</v>
      </c>
      <c r="K9" s="26">
        <v>192952</v>
      </c>
      <c r="L9" s="26">
        <f t="shared" si="0"/>
        <v>0</v>
      </c>
      <c r="M9" s="26">
        <f t="shared" si="1"/>
        <v>192952</v>
      </c>
    </row>
    <row r="10" spans="1:13" s="5" customFormat="1" ht="20.25" customHeight="1" x14ac:dyDescent="0.2">
      <c r="A10" s="32" t="s">
        <v>0</v>
      </c>
      <c r="B10" s="32" t="s">
        <v>0</v>
      </c>
      <c r="C10" s="32" t="s">
        <v>38</v>
      </c>
      <c r="D10" s="32" t="s">
        <v>0</v>
      </c>
      <c r="E10" s="33" t="s">
        <v>237</v>
      </c>
      <c r="F10" s="32" t="s">
        <v>8</v>
      </c>
      <c r="G10" s="26">
        <v>0</v>
      </c>
      <c r="H10" s="26">
        <v>0</v>
      </c>
      <c r="I10" s="25" t="s">
        <v>62</v>
      </c>
      <c r="J10" s="26">
        <v>1445430</v>
      </c>
      <c r="K10" s="26">
        <v>1445430</v>
      </c>
      <c r="L10" s="26">
        <f t="shared" si="0"/>
        <v>0</v>
      </c>
      <c r="M10" s="26">
        <f t="shared" si="1"/>
        <v>1445430</v>
      </c>
    </row>
    <row r="11" spans="1:13" s="5" customFormat="1" ht="20.25" customHeight="1" x14ac:dyDescent="0.2">
      <c r="A11" s="32" t="s">
        <v>0</v>
      </c>
      <c r="B11" s="32" t="s">
        <v>0</v>
      </c>
      <c r="C11" s="32" t="s">
        <v>0</v>
      </c>
      <c r="D11" s="32" t="s">
        <v>25</v>
      </c>
      <c r="E11" s="33" t="s">
        <v>238</v>
      </c>
      <c r="F11" s="32" t="s">
        <v>36</v>
      </c>
      <c r="G11" s="26">
        <v>0</v>
      </c>
      <c r="H11" s="26">
        <v>0</v>
      </c>
      <c r="I11" s="25" t="s">
        <v>261</v>
      </c>
      <c r="J11" s="26">
        <v>1348580</v>
      </c>
      <c r="K11" s="26">
        <v>1348580</v>
      </c>
      <c r="L11" s="26">
        <f t="shared" si="0"/>
        <v>0</v>
      </c>
      <c r="M11" s="26">
        <f t="shared" si="1"/>
        <v>1348580</v>
      </c>
    </row>
    <row r="12" spans="1:13" s="5" customFormat="1" ht="20.25" customHeight="1" x14ac:dyDescent="0.2">
      <c r="A12" s="32" t="s">
        <v>0</v>
      </c>
      <c r="B12" s="32" t="s">
        <v>0</v>
      </c>
      <c r="C12" s="32" t="s">
        <v>0</v>
      </c>
      <c r="D12" s="32" t="s">
        <v>64</v>
      </c>
      <c r="E12" s="33" t="s">
        <v>239</v>
      </c>
      <c r="F12" s="32" t="s">
        <v>36</v>
      </c>
      <c r="G12" s="26">
        <v>0</v>
      </c>
      <c r="H12" s="26">
        <v>0</v>
      </c>
      <c r="I12" s="25" t="s">
        <v>262</v>
      </c>
      <c r="J12" s="26">
        <v>379744</v>
      </c>
      <c r="K12" s="26">
        <v>379744</v>
      </c>
      <c r="L12" s="26">
        <f t="shared" si="0"/>
        <v>0</v>
      </c>
      <c r="M12" s="26">
        <f t="shared" si="1"/>
        <v>379744</v>
      </c>
    </row>
    <row r="13" spans="1:13" s="5" customFormat="1" ht="20.25" customHeight="1" x14ac:dyDescent="0.2">
      <c r="A13" s="32" t="s">
        <v>0</v>
      </c>
      <c r="B13" s="32" t="s">
        <v>0</v>
      </c>
      <c r="C13" s="32" t="s">
        <v>0</v>
      </c>
      <c r="D13" s="32" t="s">
        <v>178</v>
      </c>
      <c r="E13" s="33" t="s">
        <v>240</v>
      </c>
      <c r="F13" s="32" t="s">
        <v>36</v>
      </c>
      <c r="G13" s="26">
        <v>0</v>
      </c>
      <c r="H13" s="26">
        <v>0</v>
      </c>
      <c r="I13" s="25" t="s">
        <v>263</v>
      </c>
      <c r="J13" s="26">
        <v>26707</v>
      </c>
      <c r="K13" s="26">
        <v>26707</v>
      </c>
      <c r="L13" s="26">
        <f t="shared" si="0"/>
        <v>0</v>
      </c>
      <c r="M13" s="26">
        <f t="shared" si="1"/>
        <v>26707</v>
      </c>
    </row>
    <row r="14" spans="1:13" s="5" customFormat="1" ht="20.25" customHeight="1" x14ac:dyDescent="0.2">
      <c r="A14" s="32" t="s">
        <v>0</v>
      </c>
      <c r="B14" s="32" t="s">
        <v>0</v>
      </c>
      <c r="C14" s="32" t="s">
        <v>0</v>
      </c>
      <c r="D14" s="32" t="s">
        <v>180</v>
      </c>
      <c r="E14" s="33" t="s">
        <v>241</v>
      </c>
      <c r="F14" s="32" t="s">
        <v>36</v>
      </c>
      <c r="G14" s="26">
        <v>0</v>
      </c>
      <c r="H14" s="26">
        <v>0</v>
      </c>
      <c r="I14" s="25" t="s">
        <v>264</v>
      </c>
      <c r="J14" s="26">
        <v>483422</v>
      </c>
      <c r="K14" s="26">
        <v>483422</v>
      </c>
      <c r="L14" s="26">
        <f t="shared" si="0"/>
        <v>0</v>
      </c>
      <c r="M14" s="26">
        <f t="shared" si="1"/>
        <v>483422</v>
      </c>
    </row>
    <row r="15" spans="1:13" s="5" customFormat="1" ht="20.25" customHeight="1" x14ac:dyDescent="0.2">
      <c r="A15" s="32" t="s">
        <v>0</v>
      </c>
      <c r="B15" s="32" t="s">
        <v>0</v>
      </c>
      <c r="C15" s="32" t="s">
        <v>0</v>
      </c>
      <c r="D15" s="32" t="s">
        <v>182</v>
      </c>
      <c r="E15" s="33" t="s">
        <v>242</v>
      </c>
      <c r="F15" s="32" t="s">
        <v>36</v>
      </c>
      <c r="G15" s="26">
        <v>0</v>
      </c>
      <c r="H15" s="26">
        <v>0</v>
      </c>
      <c r="I15" s="25" t="s">
        <v>265</v>
      </c>
      <c r="J15" s="26">
        <v>458707</v>
      </c>
      <c r="K15" s="26">
        <v>458707</v>
      </c>
      <c r="L15" s="26">
        <f t="shared" si="0"/>
        <v>0</v>
      </c>
      <c r="M15" s="26">
        <f t="shared" si="1"/>
        <v>458707</v>
      </c>
    </row>
    <row r="16" spans="1:13" s="5" customFormat="1" ht="20.25" customHeight="1" x14ac:dyDescent="0.2">
      <c r="A16" s="32" t="s">
        <v>0</v>
      </c>
      <c r="B16" s="32" t="s">
        <v>0</v>
      </c>
      <c r="C16" s="32" t="s">
        <v>0</v>
      </c>
      <c r="D16" s="32" t="s">
        <v>27</v>
      </c>
      <c r="E16" s="33" t="s">
        <v>243</v>
      </c>
      <c r="F16" s="32" t="s">
        <v>50</v>
      </c>
      <c r="G16" s="26">
        <v>0</v>
      </c>
      <c r="H16" s="26">
        <v>0</v>
      </c>
      <c r="I16" s="25" t="s">
        <v>266</v>
      </c>
      <c r="J16" s="26">
        <v>96850</v>
      </c>
      <c r="K16" s="26">
        <v>96850</v>
      </c>
      <c r="L16" s="26">
        <f t="shared" si="0"/>
        <v>0</v>
      </c>
      <c r="M16" s="26">
        <f t="shared" si="1"/>
        <v>96850</v>
      </c>
    </row>
    <row r="17" spans="1:13" s="5" customFormat="1" ht="20.25" customHeight="1" x14ac:dyDescent="0.2">
      <c r="A17" s="32" t="s">
        <v>0</v>
      </c>
      <c r="B17" s="32" t="s">
        <v>0</v>
      </c>
      <c r="C17" s="32" t="s">
        <v>0</v>
      </c>
      <c r="D17" s="32" t="s">
        <v>244</v>
      </c>
      <c r="E17" s="33" t="s">
        <v>245</v>
      </c>
      <c r="F17" s="32" t="s">
        <v>50</v>
      </c>
      <c r="G17" s="26">
        <v>0</v>
      </c>
      <c r="H17" s="26">
        <v>0</v>
      </c>
      <c r="I17" s="25" t="s">
        <v>27</v>
      </c>
      <c r="J17" s="26">
        <v>11692</v>
      </c>
      <c r="K17" s="26">
        <v>11692</v>
      </c>
      <c r="L17" s="26">
        <f t="shared" si="0"/>
        <v>0</v>
      </c>
      <c r="M17" s="26">
        <f t="shared" si="1"/>
        <v>11692</v>
      </c>
    </row>
    <row r="18" spans="1:13" s="5" customFormat="1" ht="20.25" customHeight="1" x14ac:dyDescent="0.2">
      <c r="A18" s="32" t="s">
        <v>0</v>
      </c>
      <c r="B18" s="32" t="s">
        <v>0</v>
      </c>
      <c r="C18" s="32" t="s">
        <v>0</v>
      </c>
      <c r="D18" s="32" t="s">
        <v>246</v>
      </c>
      <c r="E18" s="33" t="s">
        <v>247</v>
      </c>
      <c r="F18" s="32" t="s">
        <v>50</v>
      </c>
      <c r="G18" s="26">
        <v>0</v>
      </c>
      <c r="H18" s="26">
        <v>0</v>
      </c>
      <c r="I18" s="25" t="s">
        <v>25</v>
      </c>
      <c r="J18" s="26">
        <v>3374</v>
      </c>
      <c r="K18" s="26">
        <v>3374</v>
      </c>
      <c r="L18" s="26">
        <f t="shared" si="0"/>
        <v>0</v>
      </c>
      <c r="M18" s="26">
        <f t="shared" si="1"/>
        <v>3374</v>
      </c>
    </row>
    <row r="19" spans="1:13" s="5" customFormat="1" ht="20.25" customHeight="1" x14ac:dyDescent="0.2">
      <c r="A19" s="32" t="s">
        <v>0</v>
      </c>
      <c r="B19" s="32" t="s">
        <v>0</v>
      </c>
      <c r="C19" s="32" t="s">
        <v>0</v>
      </c>
      <c r="D19" s="32" t="s">
        <v>248</v>
      </c>
      <c r="E19" s="33" t="s">
        <v>249</v>
      </c>
      <c r="F19" s="32" t="s">
        <v>50</v>
      </c>
      <c r="G19" s="26">
        <v>0</v>
      </c>
      <c r="H19" s="26">
        <v>0</v>
      </c>
      <c r="I19" s="25" t="s">
        <v>75</v>
      </c>
      <c r="J19" s="26">
        <v>42640</v>
      </c>
      <c r="K19" s="26">
        <v>42640</v>
      </c>
      <c r="L19" s="26">
        <f t="shared" si="0"/>
        <v>0</v>
      </c>
      <c r="M19" s="26">
        <f t="shared" si="1"/>
        <v>42640</v>
      </c>
    </row>
    <row r="20" spans="1:13" s="5" customFormat="1" ht="20.25" customHeight="1" x14ac:dyDescent="0.2">
      <c r="A20" s="32" t="s">
        <v>0</v>
      </c>
      <c r="B20" s="32" t="s">
        <v>0</v>
      </c>
      <c r="C20" s="32" t="s">
        <v>0</v>
      </c>
      <c r="D20" s="32" t="s">
        <v>250</v>
      </c>
      <c r="E20" s="33" t="s">
        <v>251</v>
      </c>
      <c r="F20" s="32" t="s">
        <v>50</v>
      </c>
      <c r="G20" s="26">
        <v>0</v>
      </c>
      <c r="H20" s="26">
        <v>0</v>
      </c>
      <c r="I20" s="25" t="s">
        <v>27</v>
      </c>
      <c r="J20" s="26">
        <v>18335</v>
      </c>
      <c r="K20" s="26">
        <v>18335</v>
      </c>
      <c r="L20" s="26">
        <f t="shared" si="0"/>
        <v>0</v>
      </c>
      <c r="M20" s="26">
        <f t="shared" si="1"/>
        <v>18335</v>
      </c>
    </row>
    <row r="21" spans="1:13" s="5" customFormat="1" ht="20.25" customHeight="1" x14ac:dyDescent="0.2">
      <c r="A21" s="32" t="s">
        <v>0</v>
      </c>
      <c r="B21" s="32" t="s">
        <v>0</v>
      </c>
      <c r="C21" s="32" t="s">
        <v>0</v>
      </c>
      <c r="D21" s="32" t="s">
        <v>252</v>
      </c>
      <c r="E21" s="33" t="s">
        <v>253</v>
      </c>
      <c r="F21" s="32" t="s">
        <v>50</v>
      </c>
      <c r="G21" s="26">
        <v>0</v>
      </c>
      <c r="H21" s="26">
        <v>0</v>
      </c>
      <c r="I21" s="25" t="s">
        <v>27</v>
      </c>
      <c r="J21" s="26">
        <v>16445</v>
      </c>
      <c r="K21" s="26">
        <v>16445</v>
      </c>
      <c r="L21" s="26">
        <f t="shared" si="0"/>
        <v>0</v>
      </c>
      <c r="M21" s="26">
        <f t="shared" si="1"/>
        <v>16445</v>
      </c>
    </row>
    <row r="22" spans="1:13" s="5" customFormat="1" ht="20.25" customHeight="1" x14ac:dyDescent="0.2">
      <c r="A22" s="32" t="s">
        <v>0</v>
      </c>
      <c r="B22" s="32" t="s">
        <v>0</v>
      </c>
      <c r="C22" s="32" t="s">
        <v>0</v>
      </c>
      <c r="D22" s="32" t="s">
        <v>254</v>
      </c>
      <c r="E22" s="33" t="s">
        <v>255</v>
      </c>
      <c r="F22" s="32" t="s">
        <v>50</v>
      </c>
      <c r="G22" s="26">
        <v>0</v>
      </c>
      <c r="H22" s="26">
        <v>0</v>
      </c>
      <c r="I22" s="25" t="s">
        <v>25</v>
      </c>
      <c r="J22" s="26">
        <v>4363</v>
      </c>
      <c r="K22" s="26">
        <v>4363</v>
      </c>
      <c r="L22" s="26">
        <f t="shared" si="0"/>
        <v>0</v>
      </c>
      <c r="M22" s="26">
        <f t="shared" si="1"/>
        <v>4363</v>
      </c>
    </row>
    <row r="23" spans="1:13" s="5" customFormat="1" ht="20.25" customHeight="1" x14ac:dyDescent="0.2">
      <c r="A23" s="32" t="s">
        <v>0</v>
      </c>
      <c r="B23" s="32" t="s">
        <v>0</v>
      </c>
      <c r="C23" s="32" t="s">
        <v>28</v>
      </c>
      <c r="D23" s="32" t="s">
        <v>0</v>
      </c>
      <c r="E23" s="33" t="s">
        <v>256</v>
      </c>
      <c r="F23" s="32" t="s">
        <v>257</v>
      </c>
      <c r="G23" s="26">
        <v>0</v>
      </c>
      <c r="H23" s="26">
        <v>0</v>
      </c>
      <c r="I23" s="25" t="s">
        <v>267</v>
      </c>
      <c r="J23" s="26">
        <v>6392</v>
      </c>
      <c r="K23" s="26">
        <v>6392</v>
      </c>
      <c r="L23" s="26">
        <f t="shared" si="0"/>
        <v>0</v>
      </c>
      <c r="M23" s="26">
        <f t="shared" si="1"/>
        <v>6392</v>
      </c>
    </row>
    <row r="24" spans="1:13" s="5" customFormat="1" ht="20.25" customHeight="1" x14ac:dyDescent="0.2">
      <c r="A24" s="32" t="s">
        <v>0</v>
      </c>
      <c r="B24" s="32" t="s">
        <v>0</v>
      </c>
      <c r="C24" s="32" t="s">
        <v>75</v>
      </c>
      <c r="D24" s="32" t="s">
        <v>0</v>
      </c>
      <c r="E24" s="33" t="s">
        <v>258</v>
      </c>
      <c r="F24" s="32" t="s">
        <v>36</v>
      </c>
      <c r="G24" s="26">
        <v>0</v>
      </c>
      <c r="H24" s="26">
        <v>0</v>
      </c>
      <c r="I24" s="25" t="s">
        <v>268</v>
      </c>
      <c r="J24" s="26">
        <v>28544</v>
      </c>
      <c r="K24" s="26">
        <v>28544</v>
      </c>
      <c r="L24" s="26">
        <f t="shared" si="0"/>
        <v>0</v>
      </c>
      <c r="M24" s="26">
        <f t="shared" si="1"/>
        <v>28544</v>
      </c>
    </row>
    <row r="25" spans="1:13" s="5" customFormat="1" ht="20.25" customHeight="1" x14ac:dyDescent="0.2">
      <c r="A25" s="32" t="s">
        <v>0</v>
      </c>
      <c r="B25" s="32" t="s">
        <v>0</v>
      </c>
      <c r="C25" s="32" t="s">
        <v>85</v>
      </c>
      <c r="D25" s="32" t="s">
        <v>0</v>
      </c>
      <c r="E25" s="33" t="s">
        <v>259</v>
      </c>
      <c r="F25" s="32" t="s">
        <v>50</v>
      </c>
      <c r="G25" s="26">
        <v>0</v>
      </c>
      <c r="H25" s="26">
        <v>0</v>
      </c>
      <c r="I25" s="25" t="s">
        <v>269</v>
      </c>
      <c r="J25" s="26">
        <v>11700</v>
      </c>
      <c r="K25" s="26">
        <v>11700</v>
      </c>
      <c r="L25" s="26">
        <f t="shared" si="0"/>
        <v>0</v>
      </c>
      <c r="M25" s="26">
        <f t="shared" si="1"/>
        <v>11700</v>
      </c>
    </row>
    <row r="26" spans="1:13" s="5" customFormat="1" ht="20.25" customHeight="1" x14ac:dyDescent="0.2">
      <c r="A26" s="32" t="s">
        <v>0</v>
      </c>
      <c r="B26" s="32" t="s">
        <v>0</v>
      </c>
      <c r="C26" s="32" t="s">
        <v>0</v>
      </c>
      <c r="D26" s="32" t="s">
        <v>0</v>
      </c>
      <c r="E26" s="33" t="s">
        <v>5</v>
      </c>
      <c r="F26" s="32" t="s">
        <v>8</v>
      </c>
      <c r="G26" s="26">
        <v>0</v>
      </c>
      <c r="H26" s="26">
        <v>0</v>
      </c>
      <c r="I26" s="25" t="s">
        <v>62</v>
      </c>
      <c r="J26" s="26"/>
      <c r="K26" s="26"/>
      <c r="L26" s="26">
        <f t="shared" si="0"/>
        <v>0</v>
      </c>
      <c r="M26" s="26">
        <f t="shared" si="1"/>
        <v>0</v>
      </c>
    </row>
    <row r="27" spans="1:13" s="5" customFormat="1" ht="20.25" customHeight="1" x14ac:dyDescent="0.2">
      <c r="A27" s="32" t="s">
        <v>0</v>
      </c>
      <c r="B27" s="32" t="s">
        <v>0</v>
      </c>
      <c r="C27" s="32" t="s">
        <v>0</v>
      </c>
      <c r="D27" s="32" t="s">
        <v>0</v>
      </c>
      <c r="E27" s="33" t="s">
        <v>6</v>
      </c>
      <c r="F27" s="32" t="s">
        <v>8</v>
      </c>
      <c r="G27" s="26">
        <v>0</v>
      </c>
      <c r="H27" s="26">
        <v>0</v>
      </c>
      <c r="I27" s="25" t="s">
        <v>62</v>
      </c>
      <c r="J27" s="26">
        <v>141938</v>
      </c>
      <c r="K27" s="26"/>
      <c r="L27" s="26">
        <f t="shared" si="0"/>
        <v>-141938</v>
      </c>
      <c r="M27" s="26">
        <f t="shared" si="1"/>
        <v>0</v>
      </c>
    </row>
    <row r="28" spans="1:13" s="5" customFormat="1" ht="20.25" customHeight="1" x14ac:dyDescent="0.2">
      <c r="A28" s="32" t="s">
        <v>4</v>
      </c>
      <c r="B28" s="32" t="s">
        <v>0</v>
      </c>
      <c r="C28" s="32" t="s">
        <v>0</v>
      </c>
      <c r="D28" s="32" t="s">
        <v>0</v>
      </c>
      <c r="E28" s="33" t="s">
        <v>40</v>
      </c>
      <c r="F28" s="32" t="s">
        <v>8</v>
      </c>
      <c r="G28" s="26">
        <v>0</v>
      </c>
      <c r="H28" s="26">
        <v>0</v>
      </c>
      <c r="I28" s="25" t="s">
        <v>62</v>
      </c>
      <c r="J28" s="26">
        <v>42148</v>
      </c>
      <c r="K28" s="26"/>
      <c r="L28" s="26">
        <f t="shared" si="0"/>
        <v>-42148</v>
      </c>
      <c r="M28" s="26">
        <f t="shared" si="1"/>
        <v>0</v>
      </c>
    </row>
    <row r="29" spans="1:13" s="5" customFormat="1" ht="20.25" customHeight="1" x14ac:dyDescent="0.2">
      <c r="A29" s="32" t="s">
        <v>0</v>
      </c>
      <c r="B29" s="32" t="s">
        <v>25</v>
      </c>
      <c r="C29" s="32" t="s">
        <v>0</v>
      </c>
      <c r="D29" s="32" t="s">
        <v>0</v>
      </c>
      <c r="E29" s="33" t="s">
        <v>41</v>
      </c>
      <c r="F29" s="32" t="s">
        <v>8</v>
      </c>
      <c r="G29" s="26">
        <v>0</v>
      </c>
      <c r="H29" s="26">
        <v>0</v>
      </c>
      <c r="I29" s="25" t="s">
        <v>62</v>
      </c>
      <c r="J29" s="26">
        <v>6212</v>
      </c>
      <c r="K29" s="26"/>
      <c r="L29" s="26">
        <f t="shared" si="0"/>
        <v>-6212</v>
      </c>
      <c r="M29" s="26">
        <f t="shared" si="1"/>
        <v>0</v>
      </c>
    </row>
    <row r="30" spans="1:13" s="5" customFormat="1" ht="20.25" customHeight="1" x14ac:dyDescent="0.2">
      <c r="A30" s="32" t="s">
        <v>0</v>
      </c>
      <c r="B30" s="32" t="s">
        <v>27</v>
      </c>
      <c r="C30" s="32" t="s">
        <v>0</v>
      </c>
      <c r="D30" s="32" t="s">
        <v>0</v>
      </c>
      <c r="E30" s="33" t="s">
        <v>42</v>
      </c>
      <c r="F30" s="32" t="s">
        <v>8</v>
      </c>
      <c r="G30" s="26">
        <v>0</v>
      </c>
      <c r="H30" s="26">
        <v>0</v>
      </c>
      <c r="I30" s="25" t="s">
        <v>62</v>
      </c>
      <c r="J30" s="26">
        <v>34225</v>
      </c>
      <c r="K30" s="26"/>
      <c r="L30" s="26">
        <f t="shared" si="0"/>
        <v>-34225</v>
      </c>
      <c r="M30" s="26">
        <f t="shared" si="1"/>
        <v>0</v>
      </c>
    </row>
    <row r="31" spans="1:13" ht="20.25" customHeight="1" x14ac:dyDescent="0.2">
      <c r="A31" s="32" t="s">
        <v>0</v>
      </c>
      <c r="B31" s="32" t="s">
        <v>38</v>
      </c>
      <c r="C31" s="32" t="s">
        <v>0</v>
      </c>
      <c r="D31" s="32" t="s">
        <v>0</v>
      </c>
      <c r="E31" s="33" t="s">
        <v>43</v>
      </c>
      <c r="F31" s="32" t="s">
        <v>8</v>
      </c>
      <c r="G31" s="26">
        <v>0</v>
      </c>
      <c r="H31" s="26">
        <v>0</v>
      </c>
      <c r="I31" s="25" t="s">
        <v>62</v>
      </c>
      <c r="J31" s="26">
        <v>1711</v>
      </c>
      <c r="K31" s="26"/>
      <c r="L31" s="26">
        <f t="shared" si="0"/>
        <v>-1711</v>
      </c>
      <c r="M31" s="26">
        <f t="shared" si="1"/>
        <v>0</v>
      </c>
    </row>
    <row r="32" spans="1:13" ht="20.25" customHeight="1" x14ac:dyDescent="0.2">
      <c r="A32" s="32" t="s">
        <v>123</v>
      </c>
      <c r="B32" s="32" t="s">
        <v>0</v>
      </c>
      <c r="C32" s="32" t="s">
        <v>0</v>
      </c>
      <c r="D32" s="32" t="s">
        <v>0</v>
      </c>
      <c r="E32" s="33" t="s">
        <v>124</v>
      </c>
      <c r="F32" s="32" t="s">
        <v>8</v>
      </c>
      <c r="G32" s="26">
        <v>0</v>
      </c>
      <c r="H32" s="26">
        <v>0</v>
      </c>
      <c r="I32" s="25" t="s">
        <v>62</v>
      </c>
      <c r="J32" s="26"/>
      <c r="K32" s="26"/>
      <c r="L32" s="26">
        <f t="shared" si="0"/>
        <v>0</v>
      </c>
      <c r="M32" s="26">
        <f t="shared" si="1"/>
        <v>0</v>
      </c>
    </row>
    <row r="33" spans="1:13" ht="20.25" customHeight="1" x14ac:dyDescent="0.2">
      <c r="A33" s="32" t="s">
        <v>44</v>
      </c>
      <c r="B33" s="32" t="s">
        <v>0</v>
      </c>
      <c r="C33" s="32" t="s">
        <v>0</v>
      </c>
      <c r="D33" s="32" t="s">
        <v>0</v>
      </c>
      <c r="E33" s="33" t="s">
        <v>45</v>
      </c>
      <c r="F33" s="32" t="s">
        <v>8</v>
      </c>
      <c r="G33" s="26">
        <v>0</v>
      </c>
      <c r="H33" s="26">
        <v>0</v>
      </c>
      <c r="I33" s="25" t="s">
        <v>62</v>
      </c>
      <c r="J33" s="26">
        <v>856</v>
      </c>
      <c r="K33" s="26"/>
      <c r="L33" s="26">
        <f t="shared" si="0"/>
        <v>-856</v>
      </c>
      <c r="M33" s="26">
        <f t="shared" si="1"/>
        <v>0</v>
      </c>
    </row>
    <row r="34" spans="1:13" ht="20.25" customHeight="1" x14ac:dyDescent="0.2">
      <c r="A34" s="32" t="s">
        <v>46</v>
      </c>
      <c r="B34" s="32" t="s">
        <v>0</v>
      </c>
      <c r="C34" s="32" t="s">
        <v>0</v>
      </c>
      <c r="D34" s="32" t="s">
        <v>0</v>
      </c>
      <c r="E34" s="33" t="s">
        <v>47</v>
      </c>
      <c r="F34" s="32" t="s">
        <v>8</v>
      </c>
      <c r="G34" s="26">
        <v>0</v>
      </c>
      <c r="H34" s="26">
        <v>0</v>
      </c>
      <c r="I34" s="25" t="s">
        <v>62</v>
      </c>
      <c r="J34" s="26">
        <v>98935</v>
      </c>
      <c r="K34" s="26"/>
      <c r="L34" s="26">
        <f t="shared" si="0"/>
        <v>-98935</v>
      </c>
      <c r="M34" s="26">
        <f t="shared" si="1"/>
        <v>0</v>
      </c>
    </row>
    <row r="35" spans="1:13" ht="20.25" customHeight="1" x14ac:dyDescent="0.2">
      <c r="A35" s="32" t="s">
        <v>0</v>
      </c>
      <c r="B35" s="32" t="s">
        <v>0</v>
      </c>
      <c r="C35" s="32" t="s">
        <v>0</v>
      </c>
      <c r="D35" s="32" t="s">
        <v>0</v>
      </c>
      <c r="E35" s="33" t="s">
        <v>7</v>
      </c>
      <c r="F35" s="32" t="s">
        <v>8</v>
      </c>
      <c r="G35" s="26">
        <v>0</v>
      </c>
      <c r="H35" s="26">
        <v>0</v>
      </c>
      <c r="I35" s="25" t="s">
        <v>62</v>
      </c>
      <c r="J35" s="26">
        <v>1853169</v>
      </c>
      <c r="K35" s="26">
        <v>1711231</v>
      </c>
      <c r="L35" s="26">
        <f t="shared" si="0"/>
        <v>-141938</v>
      </c>
      <c r="M35" s="26">
        <f t="shared" si="1"/>
        <v>1711231</v>
      </c>
    </row>
    <row r="36" spans="1:13" ht="20.25" customHeight="1" x14ac:dyDescent="0.2">
      <c r="A36" s="32" t="s">
        <v>0</v>
      </c>
      <c r="B36" s="32" t="s">
        <v>0</v>
      </c>
      <c r="C36" s="32" t="s">
        <v>0</v>
      </c>
      <c r="D36" s="32" t="s">
        <v>0</v>
      </c>
      <c r="E36" s="33" t="s">
        <v>30</v>
      </c>
      <c r="F36" s="32" t="s">
        <v>9</v>
      </c>
      <c r="G36" s="26">
        <v>0</v>
      </c>
      <c r="H36" s="26">
        <v>0</v>
      </c>
      <c r="I36" s="25" t="s">
        <v>0</v>
      </c>
      <c r="J36" s="26">
        <v>52627</v>
      </c>
      <c r="K36" s="26"/>
      <c r="L36" s="26">
        <f t="shared" si="0"/>
        <v>-52627</v>
      </c>
      <c r="M36" s="26">
        <f t="shared" si="1"/>
        <v>0</v>
      </c>
    </row>
    <row r="37" spans="1:13" ht="20.25" customHeight="1" x14ac:dyDescent="0.2">
      <c r="A37" s="32" t="s">
        <v>3</v>
      </c>
      <c r="B37" s="32" t="s">
        <v>0</v>
      </c>
      <c r="C37" s="32" t="s">
        <v>0</v>
      </c>
      <c r="D37" s="32" t="s">
        <v>0</v>
      </c>
      <c r="E37" s="33" t="s">
        <v>31</v>
      </c>
      <c r="F37" s="32" t="s">
        <v>9</v>
      </c>
      <c r="G37" s="26">
        <v>0</v>
      </c>
      <c r="H37" s="26">
        <v>0</v>
      </c>
      <c r="I37" s="25" t="s">
        <v>0</v>
      </c>
      <c r="J37" s="26"/>
      <c r="K37" s="26"/>
      <c r="L37" s="26">
        <f t="shared" si="0"/>
        <v>0</v>
      </c>
      <c r="M37" s="26">
        <f t="shared" si="1"/>
        <v>0</v>
      </c>
    </row>
    <row r="38" spans="1:13" ht="20.25" customHeight="1" x14ac:dyDescent="0.2">
      <c r="A38" s="32" t="s">
        <v>4</v>
      </c>
      <c r="B38" s="32" t="s">
        <v>0</v>
      </c>
      <c r="C38" s="32" t="s">
        <v>0</v>
      </c>
      <c r="D38" s="32" t="s">
        <v>0</v>
      </c>
      <c r="E38" s="33" t="s">
        <v>32</v>
      </c>
      <c r="F38" s="32" t="s">
        <v>9</v>
      </c>
      <c r="G38" s="26">
        <v>0</v>
      </c>
      <c r="H38" s="26">
        <v>0</v>
      </c>
      <c r="I38" s="25" t="s">
        <v>0</v>
      </c>
      <c r="J38" s="26">
        <v>52627</v>
      </c>
      <c r="K38" s="26"/>
      <c r="L38" s="26">
        <f t="shared" si="0"/>
        <v>-52627</v>
      </c>
      <c r="M38" s="26">
        <f t="shared" si="1"/>
        <v>0</v>
      </c>
    </row>
    <row r="39" spans="1:13" ht="20.25" customHeight="1" x14ac:dyDescent="0.2">
      <c r="A39" s="32" t="s">
        <v>0</v>
      </c>
      <c r="B39" s="32" t="s">
        <v>0</v>
      </c>
      <c r="C39" s="32" t="s">
        <v>0</v>
      </c>
      <c r="D39" s="32" t="s">
        <v>0</v>
      </c>
      <c r="E39" s="33" t="s">
        <v>10</v>
      </c>
      <c r="F39" s="32" t="s">
        <v>9</v>
      </c>
      <c r="G39" s="26">
        <v>0</v>
      </c>
      <c r="H39" s="26">
        <v>0</v>
      </c>
      <c r="I39" s="25" t="s">
        <v>0</v>
      </c>
      <c r="J39" s="26">
        <v>1905797</v>
      </c>
      <c r="K39" s="26">
        <v>1711231</v>
      </c>
      <c r="L39" s="26">
        <f t="shared" si="0"/>
        <v>-194566</v>
      </c>
      <c r="M39" s="26">
        <f t="shared" si="1"/>
        <v>1711231</v>
      </c>
    </row>
    <row r="40" spans="1:13" ht="20.25" customHeight="1" x14ac:dyDescent="0.2">
      <c r="A40" s="32" t="s">
        <v>0</v>
      </c>
      <c r="B40" s="32" t="s">
        <v>0</v>
      </c>
      <c r="C40" s="32" t="s">
        <v>0</v>
      </c>
      <c r="D40" s="32" t="s">
        <v>0</v>
      </c>
      <c r="E40" s="33" t="s">
        <v>11</v>
      </c>
      <c r="F40" s="32" t="s">
        <v>9</v>
      </c>
      <c r="G40" s="26">
        <v>0</v>
      </c>
      <c r="H40" s="26">
        <v>0</v>
      </c>
      <c r="I40" s="25" t="s">
        <v>0</v>
      </c>
      <c r="J40" s="26"/>
      <c r="K40" s="26"/>
      <c r="L40" s="26">
        <f t="shared" si="0"/>
        <v>0</v>
      </c>
      <c r="M40" s="26">
        <f t="shared" si="1"/>
        <v>0</v>
      </c>
    </row>
    <row r="41" spans="1:13" ht="20.25" customHeight="1" x14ac:dyDescent="0.2">
      <c r="A41" s="32" t="s">
        <v>0</v>
      </c>
      <c r="B41" s="32" t="s">
        <v>0</v>
      </c>
      <c r="C41" s="32" t="s">
        <v>0</v>
      </c>
      <c r="D41" s="32" t="s">
        <v>0</v>
      </c>
      <c r="E41" s="33" t="s">
        <v>12</v>
      </c>
      <c r="F41" s="32" t="s">
        <v>8</v>
      </c>
      <c r="G41" s="26">
        <v>0</v>
      </c>
      <c r="H41" s="26">
        <v>0</v>
      </c>
      <c r="I41" s="25" t="s">
        <v>62</v>
      </c>
      <c r="J41" s="26">
        <v>1905797</v>
      </c>
      <c r="K41" s="26">
        <v>1711231</v>
      </c>
      <c r="L41" s="26">
        <f t="shared" si="0"/>
        <v>-194566</v>
      </c>
      <c r="M41" s="26">
        <f t="shared" si="1"/>
        <v>1711231</v>
      </c>
    </row>
  </sheetData>
  <mergeCells count="11">
    <mergeCell ref="M2:M3"/>
    <mergeCell ref="A1:M1"/>
    <mergeCell ref="A2:A4"/>
    <mergeCell ref="B2:B4"/>
    <mergeCell ref="C2:C4"/>
    <mergeCell ref="D2:D4"/>
    <mergeCell ref="E2:E4"/>
    <mergeCell ref="F2:F4"/>
    <mergeCell ref="G2:G4"/>
    <mergeCell ref="H2:H3"/>
    <mergeCell ref="I2:L2"/>
  </mergeCells>
  <phoneticPr fontId="12" type="noConversion"/>
  <printOptions horizontalCentered="1"/>
  <pageMargins left="0.44" right="0.31" top="0.59055118110236227" bottom="0.59055118110236227" header="0.39370078740157483" footer="0.39370078740157483"/>
  <pageSetup paperSize="9" scale="85" fitToWidth="0" fitToHeight="0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zoomScaleNormal="100" zoomScaleSheetLayoutView="100" workbookViewId="0">
      <selection activeCell="O37" sqref="O37"/>
    </sheetView>
  </sheetViews>
  <sheetFormatPr defaultRowHeight="12.75" x14ac:dyDescent="0.2"/>
  <cols>
    <col min="1" max="4" width="3.42578125" customWidth="1"/>
    <col min="5" max="5" width="19.5703125" customWidth="1"/>
    <col min="6" max="6" width="8.28515625" style="1" customWidth="1"/>
    <col min="7" max="7" width="7" style="1" customWidth="1"/>
    <col min="8" max="8" width="8.42578125" style="1" customWidth="1"/>
    <col min="9" max="9" width="7" style="1" customWidth="1"/>
    <col min="10" max="11" width="11.140625" customWidth="1"/>
    <col min="12" max="12" width="11.140625" style="2" customWidth="1"/>
    <col min="13" max="13" width="12.5703125" style="2" customWidth="1"/>
    <col min="16" max="16" width="32.140625" customWidth="1"/>
    <col min="17" max="17" width="20.28515625" customWidth="1"/>
    <col min="19" max="21" width="21.85546875" customWidth="1"/>
  </cols>
  <sheetData>
    <row r="1" spans="1:13" s="3" customFormat="1" ht="58.5" customHeight="1" x14ac:dyDescent="0.2">
      <c r="A1" s="49" t="s">
        <v>287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s="5" customFormat="1" ht="21.75" customHeight="1" x14ac:dyDescent="0.2">
      <c r="A2" s="41" t="s">
        <v>13</v>
      </c>
      <c r="B2" s="41" t="s">
        <v>14</v>
      </c>
      <c r="C2" s="43" t="s">
        <v>35</v>
      </c>
      <c r="D2" s="48" t="s">
        <v>55</v>
      </c>
      <c r="E2" s="41" t="s">
        <v>1</v>
      </c>
      <c r="F2" s="41" t="s">
        <v>15</v>
      </c>
      <c r="G2" s="43" t="s">
        <v>33</v>
      </c>
      <c r="H2" s="41" t="s">
        <v>29</v>
      </c>
      <c r="I2" s="41" t="s">
        <v>16</v>
      </c>
      <c r="J2" s="41"/>
      <c r="K2" s="41"/>
      <c r="L2" s="41"/>
      <c r="M2" s="41" t="s">
        <v>48</v>
      </c>
    </row>
    <row r="3" spans="1:13" s="5" customFormat="1" ht="31.5" customHeight="1" x14ac:dyDescent="0.2">
      <c r="A3" s="41"/>
      <c r="B3" s="41"/>
      <c r="C3" s="41"/>
      <c r="D3" s="41"/>
      <c r="E3" s="41"/>
      <c r="F3" s="41"/>
      <c r="G3" s="41"/>
      <c r="H3" s="41"/>
      <c r="I3" s="7" t="s">
        <v>34</v>
      </c>
      <c r="J3" s="4" t="s">
        <v>17</v>
      </c>
      <c r="K3" s="4" t="s">
        <v>18</v>
      </c>
      <c r="L3" s="6" t="s">
        <v>19</v>
      </c>
      <c r="M3" s="41"/>
    </row>
    <row r="4" spans="1:13" s="5" customFormat="1" ht="20.25" customHeight="1" x14ac:dyDescent="0.2">
      <c r="A4" s="41"/>
      <c r="B4" s="41"/>
      <c r="C4" s="41"/>
      <c r="D4" s="41"/>
      <c r="E4" s="41"/>
      <c r="F4" s="41"/>
      <c r="G4" s="41"/>
      <c r="H4" s="4" t="s">
        <v>20</v>
      </c>
      <c r="I4" s="4"/>
      <c r="J4" s="4" t="s">
        <v>21</v>
      </c>
      <c r="K4" s="4" t="s">
        <v>22</v>
      </c>
      <c r="L4" s="6" t="s">
        <v>23</v>
      </c>
      <c r="M4" s="6" t="s">
        <v>24</v>
      </c>
    </row>
    <row r="5" spans="1:13" s="5" customFormat="1" ht="18.75" customHeight="1" x14ac:dyDescent="0.2">
      <c r="A5" s="32" t="s">
        <v>0</v>
      </c>
      <c r="B5" s="32" t="s">
        <v>0</v>
      </c>
      <c r="C5" s="32" t="s">
        <v>0</v>
      </c>
      <c r="D5" s="32" t="s">
        <v>0</v>
      </c>
      <c r="E5" s="33" t="s">
        <v>2</v>
      </c>
      <c r="F5" s="32" t="s">
        <v>8</v>
      </c>
      <c r="G5" s="25" t="s">
        <v>56</v>
      </c>
      <c r="H5" s="34">
        <f>H6</f>
        <v>22864387</v>
      </c>
      <c r="I5" s="25" t="s">
        <v>56</v>
      </c>
      <c r="J5" s="26">
        <f>J6</f>
        <v>11090127</v>
      </c>
      <c r="K5" s="26">
        <f>K6</f>
        <v>11078450</v>
      </c>
      <c r="L5" s="26">
        <f>K5-J5</f>
        <v>-11677</v>
      </c>
      <c r="M5" s="26">
        <f>K5-H5</f>
        <v>-11785937</v>
      </c>
    </row>
    <row r="6" spans="1:13" s="5" customFormat="1" ht="18.75" customHeight="1" x14ac:dyDescent="0.2">
      <c r="A6" s="32" t="s">
        <v>57</v>
      </c>
      <c r="B6" s="32" t="s">
        <v>0</v>
      </c>
      <c r="C6" s="32" t="s">
        <v>0</v>
      </c>
      <c r="D6" s="32" t="s">
        <v>0</v>
      </c>
      <c r="E6" s="33" t="s">
        <v>58</v>
      </c>
      <c r="F6" s="32" t="s">
        <v>49</v>
      </c>
      <c r="G6" s="25" t="s">
        <v>28</v>
      </c>
      <c r="H6" s="34">
        <f>H7</f>
        <v>22864387</v>
      </c>
      <c r="I6" s="25" t="s">
        <v>28</v>
      </c>
      <c r="J6" s="26">
        <f>J7</f>
        <v>11090127</v>
      </c>
      <c r="K6" s="26">
        <f>K7</f>
        <v>11078450</v>
      </c>
      <c r="L6" s="26">
        <f t="shared" ref="L6:L44" si="0">K6-J6</f>
        <v>-11677</v>
      </c>
      <c r="M6" s="26">
        <f t="shared" ref="M6:M44" si="1">K6-H6</f>
        <v>-11785937</v>
      </c>
    </row>
    <row r="7" spans="1:13" s="5" customFormat="1" ht="18.75" customHeight="1" x14ac:dyDescent="0.2">
      <c r="A7" s="32" t="s">
        <v>0</v>
      </c>
      <c r="B7" s="32" t="s">
        <v>25</v>
      </c>
      <c r="C7" s="32" t="s">
        <v>0</v>
      </c>
      <c r="D7" s="32" t="s">
        <v>0</v>
      </c>
      <c r="E7" s="33" t="s">
        <v>59</v>
      </c>
      <c r="F7" s="32" t="s">
        <v>49</v>
      </c>
      <c r="G7" s="25" t="s">
        <v>25</v>
      </c>
      <c r="H7" s="34">
        <f>H14+H19+H20</f>
        <v>22864387</v>
      </c>
      <c r="I7" s="25" t="s">
        <v>25</v>
      </c>
      <c r="J7" s="26">
        <f>J8+J11+J20</f>
        <v>11090127</v>
      </c>
      <c r="K7" s="26">
        <f>K8+K11+K20</f>
        <v>11078450</v>
      </c>
      <c r="L7" s="26">
        <f t="shared" si="0"/>
        <v>-11677</v>
      </c>
      <c r="M7" s="26">
        <f t="shared" si="1"/>
        <v>-11785937</v>
      </c>
    </row>
    <row r="8" spans="1:13" s="5" customFormat="1" ht="18.75" customHeight="1" x14ac:dyDescent="0.2">
      <c r="A8" s="32" t="s">
        <v>0</v>
      </c>
      <c r="B8" s="32" t="s">
        <v>0</v>
      </c>
      <c r="C8" s="32" t="s">
        <v>25</v>
      </c>
      <c r="D8" s="32" t="s">
        <v>0</v>
      </c>
      <c r="E8" s="33" t="s">
        <v>63</v>
      </c>
      <c r="F8" s="32" t="s">
        <v>61</v>
      </c>
      <c r="G8" s="25"/>
      <c r="H8" s="34"/>
      <c r="I8" s="25" t="s">
        <v>56</v>
      </c>
      <c r="J8" s="26">
        <v>27190</v>
      </c>
      <c r="K8" s="26">
        <v>27190</v>
      </c>
      <c r="L8" s="26">
        <f t="shared" si="0"/>
        <v>0</v>
      </c>
      <c r="M8" s="26">
        <f t="shared" si="1"/>
        <v>27190</v>
      </c>
    </row>
    <row r="9" spans="1:13" s="5" customFormat="1" ht="18.75" customHeight="1" x14ac:dyDescent="0.2">
      <c r="A9" s="32" t="s">
        <v>0</v>
      </c>
      <c r="B9" s="32" t="s">
        <v>0</v>
      </c>
      <c r="C9" s="32" t="s">
        <v>0</v>
      </c>
      <c r="D9" s="32" t="s">
        <v>25</v>
      </c>
      <c r="E9" s="33" t="s">
        <v>65</v>
      </c>
      <c r="F9" s="32" t="s">
        <v>26</v>
      </c>
      <c r="G9" s="25"/>
      <c r="H9" s="34"/>
      <c r="I9" s="25" t="s">
        <v>270</v>
      </c>
      <c r="J9" s="26">
        <v>27190</v>
      </c>
      <c r="K9" s="26">
        <v>27190</v>
      </c>
      <c r="L9" s="26">
        <f t="shared" si="0"/>
        <v>0</v>
      </c>
      <c r="M9" s="26">
        <f t="shared" si="1"/>
        <v>27190</v>
      </c>
    </row>
    <row r="10" spans="1:13" s="5" customFormat="1" ht="18.75" customHeight="1" x14ac:dyDescent="0.2">
      <c r="A10" s="32" t="s">
        <v>0</v>
      </c>
      <c r="B10" s="32" t="s">
        <v>0</v>
      </c>
      <c r="C10" s="32" t="s">
        <v>0</v>
      </c>
      <c r="D10" s="32" t="s">
        <v>64</v>
      </c>
      <c r="E10" s="33" t="s">
        <v>271</v>
      </c>
      <c r="F10" s="32" t="s">
        <v>26</v>
      </c>
      <c r="G10" s="25"/>
      <c r="H10" s="34"/>
      <c r="I10" s="25" t="s">
        <v>270</v>
      </c>
      <c r="J10" s="26">
        <v>27190</v>
      </c>
      <c r="K10" s="26">
        <v>27190</v>
      </c>
      <c r="L10" s="26">
        <f t="shared" si="0"/>
        <v>0</v>
      </c>
      <c r="M10" s="26">
        <f t="shared" si="1"/>
        <v>27190</v>
      </c>
    </row>
    <row r="11" spans="1:13" s="5" customFormat="1" ht="18.75" customHeight="1" x14ac:dyDescent="0.2">
      <c r="A11" s="32" t="s">
        <v>0</v>
      </c>
      <c r="B11" s="32" t="s">
        <v>0</v>
      </c>
      <c r="C11" s="32" t="s">
        <v>27</v>
      </c>
      <c r="D11" s="32" t="s">
        <v>0</v>
      </c>
      <c r="E11" s="33" t="s">
        <v>272</v>
      </c>
      <c r="F11" s="32" t="s">
        <v>37</v>
      </c>
      <c r="G11" s="25"/>
      <c r="H11" s="34"/>
      <c r="I11" s="25" t="s">
        <v>273</v>
      </c>
      <c r="J11" s="26">
        <v>5414869</v>
      </c>
      <c r="K11" s="26">
        <v>5414869</v>
      </c>
      <c r="L11" s="26">
        <f t="shared" si="0"/>
        <v>0</v>
      </c>
      <c r="M11" s="26">
        <f t="shared" si="1"/>
        <v>5414869</v>
      </c>
    </row>
    <row r="12" spans="1:13" s="5" customFormat="1" ht="18.75" customHeight="1" x14ac:dyDescent="0.2">
      <c r="A12" s="32" t="s">
        <v>0</v>
      </c>
      <c r="B12" s="32" t="s">
        <v>0</v>
      </c>
      <c r="C12" s="32" t="s">
        <v>0</v>
      </c>
      <c r="D12" s="32" t="s">
        <v>25</v>
      </c>
      <c r="E12" s="33" t="s">
        <v>274</v>
      </c>
      <c r="F12" s="32" t="s">
        <v>37</v>
      </c>
      <c r="G12" s="25"/>
      <c r="H12" s="34"/>
      <c r="I12" s="25" t="s">
        <v>275</v>
      </c>
      <c r="J12" s="26">
        <v>122115</v>
      </c>
      <c r="K12" s="26">
        <v>122115</v>
      </c>
      <c r="L12" s="26">
        <f t="shared" si="0"/>
        <v>0</v>
      </c>
      <c r="M12" s="26">
        <f t="shared" si="1"/>
        <v>122115</v>
      </c>
    </row>
    <row r="13" spans="1:13" s="5" customFormat="1" ht="18.75" customHeight="1" x14ac:dyDescent="0.2">
      <c r="A13" s="32" t="s">
        <v>0</v>
      </c>
      <c r="B13" s="32" t="s">
        <v>0</v>
      </c>
      <c r="C13" s="32" t="s">
        <v>0</v>
      </c>
      <c r="D13" s="32" t="s">
        <v>27</v>
      </c>
      <c r="E13" s="33" t="s">
        <v>276</v>
      </c>
      <c r="F13" s="32" t="s">
        <v>37</v>
      </c>
      <c r="G13" s="25"/>
      <c r="H13" s="34"/>
      <c r="I13" s="25" t="s">
        <v>277</v>
      </c>
      <c r="J13" s="26">
        <v>5292754</v>
      </c>
      <c r="K13" s="26">
        <v>5292754</v>
      </c>
      <c r="L13" s="26">
        <f t="shared" si="0"/>
        <v>0</v>
      </c>
      <c r="M13" s="26">
        <f t="shared" si="1"/>
        <v>5292754</v>
      </c>
    </row>
    <row r="14" spans="1:13" s="5" customFormat="1" ht="18.75" customHeight="1" x14ac:dyDescent="0.2">
      <c r="A14" s="32" t="s">
        <v>0</v>
      </c>
      <c r="B14" s="32" t="s">
        <v>0</v>
      </c>
      <c r="C14" s="32" t="s">
        <v>38</v>
      </c>
      <c r="D14" s="32" t="s">
        <v>0</v>
      </c>
      <c r="E14" s="33" t="s">
        <v>278</v>
      </c>
      <c r="F14" s="32" t="s">
        <v>61</v>
      </c>
      <c r="G14" s="25" t="s">
        <v>279</v>
      </c>
      <c r="H14" s="34">
        <v>16217667</v>
      </c>
      <c r="I14" s="25"/>
      <c r="J14" s="26"/>
      <c r="K14" s="26"/>
      <c r="L14" s="26">
        <f t="shared" si="0"/>
        <v>0</v>
      </c>
      <c r="M14" s="26">
        <f t="shared" si="1"/>
        <v>-16217667</v>
      </c>
    </row>
    <row r="15" spans="1:13" s="5" customFormat="1" ht="18.75" customHeight="1" x14ac:dyDescent="0.2">
      <c r="A15" s="32" t="s">
        <v>0</v>
      </c>
      <c r="B15" s="32" t="s">
        <v>0</v>
      </c>
      <c r="C15" s="32" t="s">
        <v>0</v>
      </c>
      <c r="D15" s="32" t="s">
        <v>25</v>
      </c>
      <c r="E15" s="33" t="s">
        <v>280</v>
      </c>
      <c r="F15" s="32" t="s">
        <v>61</v>
      </c>
      <c r="G15" s="25" t="s">
        <v>279</v>
      </c>
      <c r="H15" s="34">
        <v>16217667</v>
      </c>
      <c r="I15" s="25"/>
      <c r="J15" s="26"/>
      <c r="K15" s="26"/>
      <c r="L15" s="26">
        <f t="shared" si="0"/>
        <v>0</v>
      </c>
      <c r="M15" s="26">
        <f t="shared" si="1"/>
        <v>-16217667</v>
      </c>
    </row>
    <row r="16" spans="1:13" s="5" customFormat="1" ht="18.75" customHeight="1" x14ac:dyDescent="0.2">
      <c r="A16" s="32" t="s">
        <v>0</v>
      </c>
      <c r="B16" s="32" t="s">
        <v>0</v>
      </c>
      <c r="C16" s="32" t="s">
        <v>0</v>
      </c>
      <c r="D16" s="32" t="s">
        <v>64</v>
      </c>
      <c r="E16" s="33" t="s">
        <v>281</v>
      </c>
      <c r="F16" s="32" t="s">
        <v>37</v>
      </c>
      <c r="G16" s="37" t="s">
        <v>298</v>
      </c>
      <c r="H16" s="34">
        <v>10240927</v>
      </c>
      <c r="I16" s="35"/>
      <c r="J16" s="26"/>
      <c r="K16" s="26"/>
      <c r="L16" s="26">
        <f t="shared" si="0"/>
        <v>0</v>
      </c>
      <c r="M16" s="26">
        <f t="shared" si="1"/>
        <v>-10240927</v>
      </c>
    </row>
    <row r="17" spans="1:13" s="5" customFormat="1" ht="22.5" customHeight="1" x14ac:dyDescent="0.2">
      <c r="A17" s="32" t="s">
        <v>0</v>
      </c>
      <c r="B17" s="32" t="s">
        <v>0</v>
      </c>
      <c r="C17" s="32" t="s">
        <v>0</v>
      </c>
      <c r="D17" s="32" t="s">
        <v>178</v>
      </c>
      <c r="E17" s="33" t="s">
        <v>282</v>
      </c>
      <c r="F17" s="32" t="s">
        <v>283</v>
      </c>
      <c r="G17" s="37" t="s">
        <v>299</v>
      </c>
      <c r="H17" s="34">
        <v>2590794</v>
      </c>
      <c r="I17" s="35"/>
      <c r="J17" s="26"/>
      <c r="K17" s="26"/>
      <c r="L17" s="26">
        <f t="shared" si="0"/>
        <v>0</v>
      </c>
      <c r="M17" s="26">
        <f t="shared" si="1"/>
        <v>-2590794</v>
      </c>
    </row>
    <row r="18" spans="1:13" s="5" customFormat="1" ht="22.5" customHeight="1" x14ac:dyDescent="0.2">
      <c r="A18" s="32" t="s">
        <v>0</v>
      </c>
      <c r="B18" s="32" t="s">
        <v>0</v>
      </c>
      <c r="C18" s="32" t="s">
        <v>0</v>
      </c>
      <c r="D18" s="32" t="s">
        <v>180</v>
      </c>
      <c r="E18" s="33" t="s">
        <v>284</v>
      </c>
      <c r="F18" s="32" t="s">
        <v>283</v>
      </c>
      <c r="G18" s="37" t="s">
        <v>300</v>
      </c>
      <c r="H18" s="34">
        <v>3385946</v>
      </c>
      <c r="I18" s="35"/>
      <c r="J18" s="26"/>
      <c r="K18" s="26"/>
      <c r="L18" s="26">
        <f t="shared" si="0"/>
        <v>0</v>
      </c>
      <c r="M18" s="26">
        <f t="shared" si="1"/>
        <v>-3385946</v>
      </c>
    </row>
    <row r="19" spans="1:13" s="5" customFormat="1" ht="18.75" customHeight="1" x14ac:dyDescent="0.2">
      <c r="A19" s="32" t="s">
        <v>0</v>
      </c>
      <c r="B19" s="32" t="s">
        <v>0</v>
      </c>
      <c r="C19" s="32" t="s">
        <v>28</v>
      </c>
      <c r="D19" s="32" t="s">
        <v>0</v>
      </c>
      <c r="E19" s="33" t="s">
        <v>73</v>
      </c>
      <c r="F19" s="32" t="s">
        <v>37</v>
      </c>
      <c r="G19" s="35" t="s">
        <v>294</v>
      </c>
      <c r="H19" s="34">
        <v>96298</v>
      </c>
      <c r="I19" s="35"/>
      <c r="J19" s="26"/>
      <c r="K19" s="26"/>
      <c r="L19" s="26">
        <f t="shared" si="0"/>
        <v>0</v>
      </c>
      <c r="M19" s="26">
        <f t="shared" si="1"/>
        <v>-96298</v>
      </c>
    </row>
    <row r="20" spans="1:13" s="5" customFormat="1" ht="18.75" customHeight="1" x14ac:dyDescent="0.2">
      <c r="A20" s="32" t="s">
        <v>0</v>
      </c>
      <c r="B20" s="32" t="s">
        <v>0</v>
      </c>
      <c r="C20" s="32" t="s">
        <v>75</v>
      </c>
      <c r="D20" s="32" t="s">
        <v>0</v>
      </c>
      <c r="E20" s="33" t="s">
        <v>76</v>
      </c>
      <c r="F20" s="32" t="s">
        <v>37</v>
      </c>
      <c r="G20" s="35" t="s">
        <v>295</v>
      </c>
      <c r="H20" s="34">
        <f>H21+H22</f>
        <v>6550422</v>
      </c>
      <c r="I20" s="35"/>
      <c r="J20" s="26">
        <f>J23</f>
        <v>5648068</v>
      </c>
      <c r="K20" s="26">
        <f>K23</f>
        <v>5636391</v>
      </c>
      <c r="L20" s="26">
        <f t="shared" si="0"/>
        <v>-11677</v>
      </c>
      <c r="M20" s="26">
        <f t="shared" si="1"/>
        <v>-914031</v>
      </c>
    </row>
    <row r="21" spans="1:13" s="5" customFormat="1" ht="22.5" customHeight="1" x14ac:dyDescent="0.2">
      <c r="A21" s="32" t="s">
        <v>0</v>
      </c>
      <c r="B21" s="32" t="s">
        <v>0</v>
      </c>
      <c r="C21" s="32" t="s">
        <v>0</v>
      </c>
      <c r="D21" s="32" t="s">
        <v>25</v>
      </c>
      <c r="E21" s="33" t="s">
        <v>285</v>
      </c>
      <c r="F21" s="32" t="s">
        <v>80</v>
      </c>
      <c r="G21" s="37" t="s">
        <v>301</v>
      </c>
      <c r="H21" s="34">
        <v>722366</v>
      </c>
      <c r="I21" s="35"/>
      <c r="J21" s="26"/>
      <c r="K21" s="26"/>
      <c r="L21" s="26">
        <f t="shared" si="0"/>
        <v>0</v>
      </c>
      <c r="M21" s="26">
        <f t="shared" si="1"/>
        <v>-722366</v>
      </c>
    </row>
    <row r="22" spans="1:13" s="5" customFormat="1" ht="22.5" customHeight="1" x14ac:dyDescent="0.2">
      <c r="A22" s="32" t="s">
        <v>0</v>
      </c>
      <c r="B22" s="32" t="s">
        <v>0</v>
      </c>
      <c r="C22" s="32" t="s">
        <v>0</v>
      </c>
      <c r="D22" s="32" t="s">
        <v>27</v>
      </c>
      <c r="E22" s="33" t="s">
        <v>284</v>
      </c>
      <c r="F22" s="32" t="s">
        <v>283</v>
      </c>
      <c r="G22" s="37" t="s">
        <v>302</v>
      </c>
      <c r="H22" s="34">
        <v>5828056</v>
      </c>
      <c r="I22" s="35"/>
      <c r="J22" s="26"/>
      <c r="K22" s="26"/>
      <c r="L22" s="26">
        <f t="shared" si="0"/>
        <v>0</v>
      </c>
      <c r="M22" s="26">
        <f t="shared" si="1"/>
        <v>-5828056</v>
      </c>
    </row>
    <row r="23" spans="1:13" s="5" customFormat="1" ht="18.75" customHeight="1" x14ac:dyDescent="0.2">
      <c r="A23" s="32" t="s">
        <v>0</v>
      </c>
      <c r="B23" s="32" t="s">
        <v>0</v>
      </c>
      <c r="C23" s="32" t="s">
        <v>0</v>
      </c>
      <c r="D23" s="32" t="s">
        <v>38</v>
      </c>
      <c r="E23" s="33" t="s">
        <v>83</v>
      </c>
      <c r="F23" s="32" t="s">
        <v>26</v>
      </c>
      <c r="G23" s="35"/>
      <c r="H23" s="34"/>
      <c r="I23" s="35" t="s">
        <v>296</v>
      </c>
      <c r="J23" s="26">
        <v>5648068</v>
      </c>
      <c r="K23" s="26">
        <v>5636391</v>
      </c>
      <c r="L23" s="26">
        <f t="shared" si="0"/>
        <v>-11677</v>
      </c>
      <c r="M23" s="26">
        <f t="shared" si="1"/>
        <v>5636391</v>
      </c>
    </row>
    <row r="24" spans="1:13" s="5" customFormat="1" ht="20.25" customHeight="1" x14ac:dyDescent="0.2">
      <c r="A24" s="32" t="s">
        <v>0</v>
      </c>
      <c r="B24" s="32" t="s">
        <v>0</v>
      </c>
      <c r="C24" s="32" t="s">
        <v>0</v>
      </c>
      <c r="D24" s="32" t="s">
        <v>0</v>
      </c>
      <c r="E24" s="33" t="s">
        <v>5</v>
      </c>
      <c r="F24" s="32" t="s">
        <v>8</v>
      </c>
      <c r="G24" s="25" t="s">
        <v>56</v>
      </c>
      <c r="H24" s="34"/>
      <c r="I24" s="25" t="s">
        <v>56</v>
      </c>
      <c r="J24" s="26"/>
      <c r="K24" s="26"/>
      <c r="L24" s="26">
        <f t="shared" si="0"/>
        <v>0</v>
      </c>
      <c r="M24" s="26">
        <f t="shared" si="1"/>
        <v>0</v>
      </c>
    </row>
    <row r="25" spans="1:13" s="5" customFormat="1" ht="20.25" customHeight="1" x14ac:dyDescent="0.2">
      <c r="A25" s="32" t="s">
        <v>0</v>
      </c>
      <c r="B25" s="32" t="s">
        <v>0</v>
      </c>
      <c r="C25" s="32" t="s">
        <v>0</v>
      </c>
      <c r="D25" s="32" t="s">
        <v>0</v>
      </c>
      <c r="E25" s="33" t="s">
        <v>6</v>
      </c>
      <c r="F25" s="32" t="s">
        <v>8</v>
      </c>
      <c r="G25" s="25" t="s">
        <v>56</v>
      </c>
      <c r="H25" s="34"/>
      <c r="I25" s="25" t="s">
        <v>56</v>
      </c>
      <c r="J25" s="26">
        <f>J26+J32+J36+J37+J38</f>
        <v>-193982</v>
      </c>
      <c r="K25" s="26">
        <f>K26</f>
        <v>740852</v>
      </c>
      <c r="L25" s="26">
        <f t="shared" si="0"/>
        <v>934834</v>
      </c>
      <c r="M25" s="26">
        <f t="shared" si="1"/>
        <v>740852</v>
      </c>
    </row>
    <row r="26" spans="1:13" s="5" customFormat="1" ht="17.25" customHeight="1" x14ac:dyDescent="0.2">
      <c r="A26" s="32" t="s">
        <v>3</v>
      </c>
      <c r="B26" s="32" t="s">
        <v>0</v>
      </c>
      <c r="C26" s="32" t="s">
        <v>0</v>
      </c>
      <c r="D26" s="32" t="s">
        <v>0</v>
      </c>
      <c r="E26" s="33" t="s">
        <v>111</v>
      </c>
      <c r="F26" s="32" t="s">
        <v>8</v>
      </c>
      <c r="G26" s="25"/>
      <c r="H26" s="34"/>
      <c r="I26" s="25"/>
      <c r="J26" s="26">
        <v>740852</v>
      </c>
      <c r="K26" s="26">
        <v>740852</v>
      </c>
      <c r="L26" s="26">
        <f t="shared" si="0"/>
        <v>0</v>
      </c>
      <c r="M26" s="26">
        <f t="shared" si="1"/>
        <v>740852</v>
      </c>
    </row>
    <row r="27" spans="1:13" s="5" customFormat="1" ht="17.25" customHeight="1" x14ac:dyDescent="0.2">
      <c r="A27" s="32" t="s">
        <v>0</v>
      </c>
      <c r="B27" s="32" t="s">
        <v>25</v>
      </c>
      <c r="C27" s="32" t="s">
        <v>0</v>
      </c>
      <c r="D27" s="32" t="s">
        <v>0</v>
      </c>
      <c r="E27" s="33" t="s">
        <v>112</v>
      </c>
      <c r="F27" s="32" t="s">
        <v>113</v>
      </c>
      <c r="G27" s="25"/>
      <c r="H27" s="34"/>
      <c r="I27" s="25"/>
      <c r="J27" s="26">
        <v>466440</v>
      </c>
      <c r="K27" s="26">
        <v>466440</v>
      </c>
      <c r="L27" s="26">
        <f t="shared" si="0"/>
        <v>0</v>
      </c>
      <c r="M27" s="26">
        <f t="shared" si="1"/>
        <v>466440</v>
      </c>
    </row>
    <row r="28" spans="1:13" s="5" customFormat="1" ht="17.25" customHeight="1" x14ac:dyDescent="0.2">
      <c r="A28" s="32" t="s">
        <v>0</v>
      </c>
      <c r="B28" s="32" t="s">
        <v>0</v>
      </c>
      <c r="C28" s="32" t="s">
        <v>25</v>
      </c>
      <c r="D28" s="32" t="s">
        <v>0</v>
      </c>
      <c r="E28" s="33" t="s">
        <v>115</v>
      </c>
      <c r="F28" s="32" t="s">
        <v>113</v>
      </c>
      <c r="G28" s="25"/>
      <c r="H28" s="34"/>
      <c r="I28" s="25"/>
      <c r="J28" s="26">
        <v>466440</v>
      </c>
      <c r="K28" s="26">
        <v>466440</v>
      </c>
      <c r="L28" s="26">
        <f t="shared" si="0"/>
        <v>0</v>
      </c>
      <c r="M28" s="26">
        <f t="shared" si="1"/>
        <v>466440</v>
      </c>
    </row>
    <row r="29" spans="1:13" s="5" customFormat="1" ht="17.25" customHeight="1" x14ac:dyDescent="0.2">
      <c r="A29" s="32" t="s">
        <v>0</v>
      </c>
      <c r="B29" s="32" t="s">
        <v>27</v>
      </c>
      <c r="C29" s="32" t="s">
        <v>0</v>
      </c>
      <c r="D29" s="32" t="s">
        <v>0</v>
      </c>
      <c r="E29" s="33" t="s">
        <v>116</v>
      </c>
      <c r="F29" s="32" t="s">
        <v>8</v>
      </c>
      <c r="G29" s="25"/>
      <c r="H29" s="34"/>
      <c r="I29" s="25"/>
      <c r="J29" s="26">
        <v>261780</v>
      </c>
      <c r="K29" s="26">
        <v>261780</v>
      </c>
      <c r="L29" s="26">
        <f t="shared" si="0"/>
        <v>0</v>
      </c>
      <c r="M29" s="26">
        <f t="shared" si="1"/>
        <v>261780</v>
      </c>
    </row>
    <row r="30" spans="1:13" s="5" customFormat="1" ht="17.25" customHeight="1" x14ac:dyDescent="0.2">
      <c r="A30" s="32" t="s">
        <v>0</v>
      </c>
      <c r="B30" s="32" t="s">
        <v>0</v>
      </c>
      <c r="C30" s="32" t="s">
        <v>25</v>
      </c>
      <c r="D30" s="32" t="s">
        <v>0</v>
      </c>
      <c r="E30" s="33" t="s">
        <v>117</v>
      </c>
      <c r="F30" s="32" t="s">
        <v>118</v>
      </c>
      <c r="G30" s="25"/>
      <c r="H30" s="34"/>
      <c r="I30" s="25"/>
      <c r="J30" s="26">
        <v>261780</v>
      </c>
      <c r="K30" s="26">
        <v>261780</v>
      </c>
      <c r="L30" s="26">
        <f t="shared" si="0"/>
        <v>0</v>
      </c>
      <c r="M30" s="26">
        <f t="shared" si="1"/>
        <v>261780</v>
      </c>
    </row>
    <row r="31" spans="1:13" ht="17.25" customHeight="1" x14ac:dyDescent="0.2">
      <c r="A31" s="32" t="s">
        <v>0</v>
      </c>
      <c r="B31" s="32" t="s">
        <v>38</v>
      </c>
      <c r="C31" s="32" t="s">
        <v>0</v>
      </c>
      <c r="D31" s="32" t="s">
        <v>0</v>
      </c>
      <c r="E31" s="33" t="s">
        <v>122</v>
      </c>
      <c r="F31" s="32" t="s">
        <v>61</v>
      </c>
      <c r="G31" s="25"/>
      <c r="H31" s="34"/>
      <c r="I31" s="25"/>
      <c r="J31" s="26">
        <v>12632</v>
      </c>
      <c r="K31" s="26">
        <v>12632</v>
      </c>
      <c r="L31" s="26">
        <f t="shared" si="0"/>
        <v>0</v>
      </c>
      <c r="M31" s="26">
        <f t="shared" si="1"/>
        <v>12632</v>
      </c>
    </row>
    <row r="32" spans="1:13" ht="17.25" customHeight="1" x14ac:dyDescent="0.2">
      <c r="A32" s="32" t="s">
        <v>4</v>
      </c>
      <c r="B32" s="32" t="s">
        <v>0</v>
      </c>
      <c r="C32" s="32" t="s">
        <v>0</v>
      </c>
      <c r="D32" s="32" t="s">
        <v>0</v>
      </c>
      <c r="E32" s="33" t="s">
        <v>40</v>
      </c>
      <c r="F32" s="32" t="s">
        <v>8</v>
      </c>
      <c r="G32" s="25" t="s">
        <v>56</v>
      </c>
      <c r="H32" s="34"/>
      <c r="I32" s="25" t="s">
        <v>56</v>
      </c>
      <c r="J32" s="26">
        <v>-290000</v>
      </c>
      <c r="K32" s="26"/>
      <c r="L32" s="26">
        <f t="shared" si="0"/>
        <v>290000</v>
      </c>
      <c r="M32" s="26">
        <f t="shared" si="1"/>
        <v>0</v>
      </c>
    </row>
    <row r="33" spans="1:13" ht="17.25" customHeight="1" x14ac:dyDescent="0.2">
      <c r="A33" s="32" t="s">
        <v>0</v>
      </c>
      <c r="B33" s="32" t="s">
        <v>25</v>
      </c>
      <c r="C33" s="32" t="s">
        <v>0</v>
      </c>
      <c r="D33" s="32" t="s">
        <v>0</v>
      </c>
      <c r="E33" s="33" t="s">
        <v>41</v>
      </c>
      <c r="F33" s="32" t="s">
        <v>8</v>
      </c>
      <c r="G33" s="25" t="s">
        <v>56</v>
      </c>
      <c r="H33" s="34"/>
      <c r="I33" s="25" t="s">
        <v>56</v>
      </c>
      <c r="J33" s="26">
        <v>-42741</v>
      </c>
      <c r="K33" s="26"/>
      <c r="L33" s="26">
        <f t="shared" si="0"/>
        <v>42741</v>
      </c>
      <c r="M33" s="26">
        <f t="shared" si="1"/>
        <v>0</v>
      </c>
    </row>
    <row r="34" spans="1:13" ht="17.25" customHeight="1" x14ac:dyDescent="0.2">
      <c r="A34" s="32" t="s">
        <v>0</v>
      </c>
      <c r="B34" s="32" t="s">
        <v>27</v>
      </c>
      <c r="C34" s="32" t="s">
        <v>0</v>
      </c>
      <c r="D34" s="32" t="s">
        <v>0</v>
      </c>
      <c r="E34" s="33" t="s">
        <v>42</v>
      </c>
      <c r="F34" s="32" t="s">
        <v>8</v>
      </c>
      <c r="G34" s="25" t="s">
        <v>56</v>
      </c>
      <c r="H34" s="34"/>
      <c r="I34" s="25" t="s">
        <v>56</v>
      </c>
      <c r="J34" s="26">
        <v>-235485</v>
      </c>
      <c r="K34" s="26"/>
      <c r="L34" s="26">
        <f t="shared" si="0"/>
        <v>235485</v>
      </c>
      <c r="M34" s="26">
        <f t="shared" si="1"/>
        <v>0</v>
      </c>
    </row>
    <row r="35" spans="1:13" ht="17.25" customHeight="1" x14ac:dyDescent="0.2">
      <c r="A35" s="32" t="s">
        <v>0</v>
      </c>
      <c r="B35" s="32" t="s">
        <v>38</v>
      </c>
      <c r="C35" s="32" t="s">
        <v>0</v>
      </c>
      <c r="D35" s="32" t="s">
        <v>0</v>
      </c>
      <c r="E35" s="33" t="s">
        <v>43</v>
      </c>
      <c r="F35" s="32" t="s">
        <v>8</v>
      </c>
      <c r="G35" s="25" t="s">
        <v>56</v>
      </c>
      <c r="H35" s="34"/>
      <c r="I35" s="25" t="s">
        <v>56</v>
      </c>
      <c r="J35" s="26">
        <v>-11774</v>
      </c>
      <c r="K35" s="26"/>
      <c r="L35" s="26">
        <f t="shared" si="0"/>
        <v>11774</v>
      </c>
      <c r="M35" s="26">
        <f t="shared" si="1"/>
        <v>0</v>
      </c>
    </row>
    <row r="36" spans="1:13" ht="17.25" customHeight="1" x14ac:dyDescent="0.2">
      <c r="A36" s="32" t="s">
        <v>123</v>
      </c>
      <c r="B36" s="32" t="s">
        <v>0</v>
      </c>
      <c r="C36" s="32" t="s">
        <v>0</v>
      </c>
      <c r="D36" s="32" t="s">
        <v>0</v>
      </c>
      <c r="E36" s="33" t="s">
        <v>124</v>
      </c>
      <c r="F36" s="32" t="s">
        <v>8</v>
      </c>
      <c r="G36" s="25" t="s">
        <v>56</v>
      </c>
      <c r="H36" s="34"/>
      <c r="I36" s="25" t="s">
        <v>56</v>
      </c>
      <c r="J36" s="26"/>
      <c r="K36" s="26"/>
      <c r="L36" s="26">
        <f t="shared" si="0"/>
        <v>0</v>
      </c>
      <c r="M36" s="26">
        <f t="shared" si="1"/>
        <v>0</v>
      </c>
    </row>
    <row r="37" spans="1:13" ht="17.25" customHeight="1" x14ac:dyDescent="0.2">
      <c r="A37" s="32" t="s">
        <v>44</v>
      </c>
      <c r="B37" s="32" t="s">
        <v>0</v>
      </c>
      <c r="C37" s="32" t="s">
        <v>0</v>
      </c>
      <c r="D37" s="32" t="s">
        <v>0</v>
      </c>
      <c r="E37" s="33" t="s">
        <v>45</v>
      </c>
      <c r="F37" s="32" t="s">
        <v>8</v>
      </c>
      <c r="G37" s="25" t="s">
        <v>56</v>
      </c>
      <c r="H37" s="34"/>
      <c r="I37" s="25" t="s">
        <v>56</v>
      </c>
      <c r="J37" s="26">
        <v>-5887</v>
      </c>
      <c r="K37" s="26"/>
      <c r="L37" s="26">
        <f t="shared" si="0"/>
        <v>5887</v>
      </c>
      <c r="M37" s="26">
        <f t="shared" si="1"/>
        <v>0</v>
      </c>
    </row>
    <row r="38" spans="1:13" ht="17.25" customHeight="1" x14ac:dyDescent="0.2">
      <c r="A38" s="32" t="s">
        <v>46</v>
      </c>
      <c r="B38" s="32" t="s">
        <v>0</v>
      </c>
      <c r="C38" s="32" t="s">
        <v>0</v>
      </c>
      <c r="D38" s="32" t="s">
        <v>0</v>
      </c>
      <c r="E38" s="33" t="s">
        <v>47</v>
      </c>
      <c r="F38" s="32" t="s">
        <v>8</v>
      </c>
      <c r="G38" s="25" t="s">
        <v>56</v>
      </c>
      <c r="H38" s="34"/>
      <c r="I38" s="25" t="s">
        <v>56</v>
      </c>
      <c r="J38" s="26">
        <v>-638947</v>
      </c>
      <c r="K38" s="26"/>
      <c r="L38" s="26">
        <f t="shared" si="0"/>
        <v>638947</v>
      </c>
      <c r="M38" s="26">
        <f t="shared" si="1"/>
        <v>0</v>
      </c>
    </row>
    <row r="39" spans="1:13" ht="17.25" customHeight="1" x14ac:dyDescent="0.2">
      <c r="A39" s="32" t="s">
        <v>0</v>
      </c>
      <c r="B39" s="32" t="s">
        <v>0</v>
      </c>
      <c r="C39" s="32" t="s">
        <v>0</v>
      </c>
      <c r="D39" s="32" t="s">
        <v>0</v>
      </c>
      <c r="E39" s="33" t="s">
        <v>7</v>
      </c>
      <c r="F39" s="32" t="s">
        <v>8</v>
      </c>
      <c r="G39" s="25" t="s">
        <v>56</v>
      </c>
      <c r="H39" s="34">
        <f>H5</f>
        <v>22864387</v>
      </c>
      <c r="I39" s="25" t="s">
        <v>56</v>
      </c>
      <c r="J39" s="26">
        <f>J5+J25</f>
        <v>10896145</v>
      </c>
      <c r="K39" s="26">
        <f>K5+K25</f>
        <v>11819302</v>
      </c>
      <c r="L39" s="26">
        <f t="shared" si="0"/>
        <v>923157</v>
      </c>
      <c r="M39" s="26">
        <f t="shared" si="1"/>
        <v>-11045085</v>
      </c>
    </row>
    <row r="40" spans="1:13" ht="17.25" customHeight="1" x14ac:dyDescent="0.2">
      <c r="A40" s="32" t="s">
        <v>0</v>
      </c>
      <c r="B40" s="32" t="s">
        <v>0</v>
      </c>
      <c r="C40" s="32" t="s">
        <v>0</v>
      </c>
      <c r="D40" s="32" t="s">
        <v>0</v>
      </c>
      <c r="E40" s="33" t="s">
        <v>30</v>
      </c>
      <c r="F40" s="32" t="s">
        <v>9</v>
      </c>
      <c r="G40" s="25" t="s">
        <v>0</v>
      </c>
      <c r="H40" s="34"/>
      <c r="I40" s="25" t="s">
        <v>0</v>
      </c>
      <c r="J40" s="26">
        <v>-339879</v>
      </c>
      <c r="K40" s="26"/>
      <c r="L40" s="26">
        <f t="shared" si="0"/>
        <v>339879</v>
      </c>
      <c r="M40" s="26">
        <f t="shared" si="1"/>
        <v>0</v>
      </c>
    </row>
    <row r="41" spans="1:13" ht="17.25" customHeight="1" x14ac:dyDescent="0.2">
      <c r="A41" s="32" t="s">
        <v>3</v>
      </c>
      <c r="B41" s="32" t="s">
        <v>0</v>
      </c>
      <c r="C41" s="32" t="s">
        <v>0</v>
      </c>
      <c r="D41" s="32" t="s">
        <v>0</v>
      </c>
      <c r="E41" s="33" t="s">
        <v>31</v>
      </c>
      <c r="F41" s="32" t="s">
        <v>9</v>
      </c>
      <c r="G41" s="25" t="s">
        <v>0</v>
      </c>
      <c r="H41" s="34"/>
      <c r="I41" s="25" t="s">
        <v>0</v>
      </c>
      <c r="J41" s="26"/>
      <c r="K41" s="26"/>
      <c r="L41" s="26">
        <f t="shared" si="0"/>
        <v>0</v>
      </c>
      <c r="M41" s="26">
        <f t="shared" si="1"/>
        <v>0</v>
      </c>
    </row>
    <row r="42" spans="1:13" ht="17.25" customHeight="1" x14ac:dyDescent="0.2">
      <c r="A42" s="32" t="s">
        <v>4</v>
      </c>
      <c r="B42" s="32" t="s">
        <v>0</v>
      </c>
      <c r="C42" s="32" t="s">
        <v>0</v>
      </c>
      <c r="D42" s="32" t="s">
        <v>0</v>
      </c>
      <c r="E42" s="33" t="s">
        <v>32</v>
      </c>
      <c r="F42" s="32" t="s">
        <v>9</v>
      </c>
      <c r="G42" s="25" t="s">
        <v>0</v>
      </c>
      <c r="H42" s="34"/>
      <c r="I42" s="25" t="s">
        <v>0</v>
      </c>
      <c r="J42" s="26">
        <v>-339879</v>
      </c>
      <c r="K42" s="26"/>
      <c r="L42" s="26">
        <f t="shared" si="0"/>
        <v>339879</v>
      </c>
      <c r="M42" s="26">
        <f t="shared" si="1"/>
        <v>0</v>
      </c>
    </row>
    <row r="43" spans="1:13" ht="17.25" customHeight="1" x14ac:dyDescent="0.2">
      <c r="A43" s="32" t="s">
        <v>0</v>
      </c>
      <c r="B43" s="32" t="s">
        <v>0</v>
      </c>
      <c r="C43" s="32" t="s">
        <v>0</v>
      </c>
      <c r="D43" s="32" t="s">
        <v>0</v>
      </c>
      <c r="E43" s="33" t="s">
        <v>10</v>
      </c>
      <c r="F43" s="32" t="s">
        <v>9</v>
      </c>
      <c r="G43" s="25" t="s">
        <v>0</v>
      </c>
      <c r="H43" s="34">
        <f>H39</f>
        <v>22864387</v>
      </c>
      <c r="I43" s="25" t="s">
        <v>0</v>
      </c>
      <c r="J43" s="26">
        <f>J39+J40</f>
        <v>10556266</v>
      </c>
      <c r="K43" s="26">
        <f>K39</f>
        <v>11819302</v>
      </c>
      <c r="L43" s="26">
        <f t="shared" si="0"/>
        <v>1263036</v>
      </c>
      <c r="M43" s="26">
        <f t="shared" si="1"/>
        <v>-11045085</v>
      </c>
    </row>
    <row r="44" spans="1:13" ht="17.25" customHeight="1" x14ac:dyDescent="0.2">
      <c r="A44" s="32" t="s">
        <v>0</v>
      </c>
      <c r="B44" s="32" t="s">
        <v>0</v>
      </c>
      <c r="C44" s="32" t="s">
        <v>0</v>
      </c>
      <c r="D44" s="32" t="s">
        <v>0</v>
      </c>
      <c r="E44" s="33" t="s">
        <v>12</v>
      </c>
      <c r="F44" s="32" t="s">
        <v>8</v>
      </c>
      <c r="G44" s="25" t="s">
        <v>56</v>
      </c>
      <c r="H44" s="34">
        <f>H43</f>
        <v>22864387</v>
      </c>
      <c r="I44" s="25" t="s">
        <v>56</v>
      </c>
      <c r="J44" s="26">
        <f>J43</f>
        <v>10556266</v>
      </c>
      <c r="K44" s="26">
        <f>K39</f>
        <v>11819302</v>
      </c>
      <c r="L44" s="26">
        <f t="shared" si="0"/>
        <v>1263036</v>
      </c>
      <c r="M44" s="26">
        <f t="shared" si="1"/>
        <v>-11045085</v>
      </c>
    </row>
  </sheetData>
  <mergeCells count="11">
    <mergeCell ref="M2:M3"/>
    <mergeCell ref="A1:M1"/>
    <mergeCell ref="A2:A4"/>
    <mergeCell ref="B2:B4"/>
    <mergeCell ref="C2:C4"/>
    <mergeCell ref="D2:D4"/>
    <mergeCell ref="E2:E4"/>
    <mergeCell ref="F2:F4"/>
    <mergeCell ref="G2:G4"/>
    <mergeCell ref="H2:H3"/>
    <mergeCell ref="I2:L2"/>
  </mergeCells>
  <phoneticPr fontId="23" type="noConversion"/>
  <printOptions horizontalCentered="1"/>
  <pageMargins left="0.44" right="0.31" top="0.59055118110236227" bottom="0.59055118110236227" header="0.39370078740157483" footer="0.39370078740157483"/>
  <pageSetup paperSize="9" scale="85" fitToWidth="0" fitToHeight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10</vt:i4>
      </vt:variant>
    </vt:vector>
  </HeadingPairs>
  <TitlesOfParts>
    <vt:vector size="15" baseType="lpstr">
      <vt:lpstr>审查汇总表</vt:lpstr>
      <vt:lpstr>土建工程</vt:lpstr>
      <vt:lpstr>路面工程</vt:lpstr>
      <vt:lpstr>交安工程</vt:lpstr>
      <vt:lpstr>互通三角区削坡</vt:lpstr>
      <vt:lpstr>互通三角区削坡!Print_Area</vt:lpstr>
      <vt:lpstr>交安工程!Print_Area</vt:lpstr>
      <vt:lpstr>路面工程!Print_Area</vt:lpstr>
      <vt:lpstr>审查汇总表!Print_Area</vt:lpstr>
      <vt:lpstr>土建工程!Print_Area</vt:lpstr>
      <vt:lpstr>互通三角区削坡!Print_Titles</vt:lpstr>
      <vt:lpstr>交安工程!Print_Titles</vt:lpstr>
      <vt:lpstr>路面工程!Print_Titles</vt:lpstr>
      <vt:lpstr>审查汇总表!Print_Titles</vt:lpstr>
      <vt:lpstr>土建工程!Print_Titles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刘辉</cp:lastModifiedBy>
  <cp:lastPrinted>2020-01-17T09:54:11Z</cp:lastPrinted>
  <dcterms:created xsi:type="dcterms:W3CDTF">2019-05-17T08:13:37Z</dcterms:created>
  <dcterms:modified xsi:type="dcterms:W3CDTF">2020-03-17T07:19:09Z</dcterms:modified>
</cp:coreProperties>
</file>