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tabRatio="909" firstSheet="1" activeTab="4"/>
  </bookViews>
  <sheets>
    <sheet name="六安高速桥梁工程名称一览表" sheetId="1" r:id="rId1"/>
    <sheet name="六安高速隧道名称一览表" sheetId="4" r:id="rId2"/>
    <sheet name="六安高速公路互通名称一览表" sheetId="5" r:id="rId3"/>
    <sheet name="六安高速服务区（停车区）名称一览表" sheetId="6" r:id="rId4"/>
    <sheet name="六安高速收费站名称一览表" sheetId="7" r:id="rId5"/>
  </sheets>
  <definedNames>
    <definedName name="_xlnm._FilterDatabase" localSheetId="0" hidden="1">六安高速桥梁工程名称一览表!$A$3:$M$280</definedName>
    <definedName name="_xlnm.Print_Area" localSheetId="2">六安高速公路互通名称一览表!$A$1:$D$29</definedName>
    <definedName name="_xlnm.Print_Area" localSheetId="1">六安高速隧道名称一览表!$A$1:$G$61</definedName>
    <definedName name="_xlnm.Print_Titles" localSheetId="0">六安高速桥梁工程名称一览表!$1:$3</definedName>
    <definedName name="_xlnm.Print_Titles" localSheetId="1">六安高速隧道名称一览表!$1:$3</definedName>
    <definedName name="_xlnm.Print_Titles" localSheetId="2">六安高速公路互通名称一览表!$1:$2</definedName>
    <definedName name="_xlnm.Print_Area" localSheetId="0">六安高速桥梁工程名称一览表!$A$1:$H$280</definedName>
  </definedNames>
  <calcPr calcId="144525"/>
</workbook>
</file>

<file path=xl/sharedStrings.xml><?xml version="1.0" encoding="utf-8"?>
<sst xmlns="http://schemas.openxmlformats.org/spreadsheetml/2006/main" count="617" uniqueCount="348">
  <si>
    <t>附件：1</t>
  </si>
  <si>
    <t>六安高速桥梁名称一览表</t>
  </si>
  <si>
    <t>序号</t>
  </si>
  <si>
    <t>桥名</t>
  </si>
  <si>
    <t>位置</t>
  </si>
  <si>
    <t>中心桩号</t>
  </si>
  <si>
    <t>桥梁起点</t>
  </si>
  <si>
    <t>桥梁止点</t>
  </si>
  <si>
    <t>桥梁全长（m）</t>
  </si>
  <si>
    <t>备注</t>
  </si>
  <si>
    <t>主线桥梁</t>
  </si>
  <si>
    <t>同云大桥</t>
  </si>
  <si>
    <t>左幅</t>
  </si>
  <si>
    <t>右幅</t>
  </si>
  <si>
    <t>上玉黑中桥</t>
  </si>
  <si>
    <t>下玉黑特大桥</t>
  </si>
  <si>
    <t>老木包大桥</t>
  </si>
  <si>
    <t>缸口寨大桥</t>
  </si>
  <si>
    <t>大纳寨大桥</t>
  </si>
  <si>
    <t>文仓阁大桥</t>
  </si>
  <si>
    <t>折溪大桥</t>
  </si>
  <si>
    <t>月亮河互通主线跨线桥</t>
  </si>
  <si>
    <t>台包田大桥</t>
  </si>
  <si>
    <t>上坝大桥</t>
  </si>
  <si>
    <t>新孝村大桥</t>
  </si>
  <si>
    <t>箭竹林大桥</t>
  </si>
  <si>
    <t>那台边中桥</t>
  </si>
  <si>
    <t>坡脚大桥</t>
  </si>
  <si>
    <t>坡脚中桥</t>
  </si>
  <si>
    <t>华竹山大桥</t>
  </si>
  <si>
    <t>石糯尾大桥</t>
  </si>
  <si>
    <t>寨口中桥</t>
  </si>
  <si>
    <t>寨口大桥</t>
  </si>
  <si>
    <t>胜利村大桥</t>
  </si>
  <si>
    <t>各路大桥</t>
  </si>
  <si>
    <t>新场村大桥</t>
  </si>
  <si>
    <t>王家田大桥</t>
  </si>
  <si>
    <t>关岭北互通主线跨线桥</t>
  </si>
  <si>
    <t>石头田大桥</t>
  </si>
  <si>
    <t>尾纳1号大桥</t>
  </si>
  <si>
    <t>尾纳2号大桥</t>
  </si>
  <si>
    <t>大寨大桥</t>
  </si>
  <si>
    <t>顶云中桥</t>
  </si>
  <si>
    <t>安庄村中桥</t>
  </si>
  <si>
    <t>安庄村大桥</t>
  </si>
  <si>
    <t>东瓜林中桥</t>
  </si>
  <si>
    <t>对叉坡大桥</t>
  </si>
  <si>
    <t>墩子村大桥</t>
  </si>
  <si>
    <t>北口村特大桥</t>
  </si>
  <si>
    <t>五角山大桥</t>
  </si>
  <si>
    <t>坝陵大桥</t>
  </si>
  <si>
    <t>小王寨1号中桥</t>
  </si>
  <si>
    <t>小王寨2号中桥</t>
  </si>
  <si>
    <t>李子树大桥</t>
  </si>
  <si>
    <t>新店大桥</t>
  </si>
  <si>
    <t>宜所村大桥</t>
  </si>
  <si>
    <t>下寨大桥</t>
  </si>
  <si>
    <t>大块榜中桥</t>
  </si>
  <si>
    <t>梁子上大桥</t>
  </si>
  <si>
    <t>玩隆坡大桥</t>
  </si>
  <si>
    <t>竹贵大桥</t>
  </si>
  <si>
    <t>蚂蝗村大桥</t>
  </si>
  <si>
    <t>洞上大桥</t>
  </si>
  <si>
    <t>花江峡谷大桥</t>
  </si>
  <si>
    <t>初步设计为北盘江特大梁，施工图调整为花江峡谷大桥</t>
  </si>
  <si>
    <t>冗贡大桥</t>
  </si>
  <si>
    <t>新寨大桥</t>
  </si>
  <si>
    <t>廖家屯特大桥</t>
  </si>
  <si>
    <t>上寨大桥</t>
  </si>
  <si>
    <t>付家湾大桥</t>
  </si>
  <si>
    <t>板磨大桥</t>
  </si>
  <si>
    <t>板磨中桥</t>
  </si>
  <si>
    <t>平街互通主线跨线桥</t>
  </si>
  <si>
    <t>大岭村中桥</t>
  </si>
  <si>
    <t>北盘江互通主线跨线桥</t>
  </si>
  <si>
    <t>坡借大桥</t>
  </si>
  <si>
    <t>黄土坡1号大桥</t>
  </si>
  <si>
    <t>黄土坡2号大桥</t>
  </si>
  <si>
    <t>果地大桥</t>
  </si>
  <si>
    <t>罗锅井大桥</t>
  </si>
  <si>
    <t>罗锅井中桥</t>
  </si>
  <si>
    <t>老屋场中桥</t>
  </si>
  <si>
    <t>纳磨河大桥</t>
  </si>
  <si>
    <t>马家新寨大桥</t>
  </si>
  <si>
    <t>纳贯田大桥</t>
  </si>
  <si>
    <t>纳湾大桥</t>
  </si>
  <si>
    <t>哑巴井中桥</t>
  </si>
  <si>
    <t>鸡罩岭中桥</t>
  </si>
  <si>
    <t>熬哨洞小桥</t>
  </si>
  <si>
    <t>贞丰停车区通道桥</t>
  </si>
  <si>
    <t>熬哨洞中桥</t>
  </si>
  <si>
    <t>高家中桥</t>
  </si>
  <si>
    <t>磨道1号中桥</t>
  </si>
  <si>
    <t>贞丰枢纽主线跨A匝道桥</t>
  </si>
  <si>
    <t>磨道2号中桥</t>
  </si>
  <si>
    <t>贞丰枢纽主线跨B匝道桥</t>
  </si>
  <si>
    <t>观音洞大桥</t>
  </si>
  <si>
    <t>沈家大桥</t>
  </si>
  <si>
    <t>纳牛大桥</t>
  </si>
  <si>
    <t>贞丰大桥</t>
  </si>
  <si>
    <t>挽澜特大桥</t>
  </si>
  <si>
    <t>板光大桥</t>
  </si>
  <si>
    <t>店子大桥</t>
  </si>
  <si>
    <t>店子中桥</t>
  </si>
  <si>
    <t>小纳黑大桥</t>
  </si>
  <si>
    <t>小纳黑中桥</t>
  </si>
  <si>
    <t>江家湾大桥</t>
  </si>
  <si>
    <t>王家营大桥</t>
  </si>
  <si>
    <t>沙窝凼大桥</t>
  </si>
  <si>
    <t>沙窝凼中桥</t>
  </si>
  <si>
    <t>笃山互通主线跨线桥</t>
  </si>
  <si>
    <t>张家桥大桥</t>
  </si>
  <si>
    <t>纳东坝大桥</t>
  </si>
  <si>
    <t>长明子大桥</t>
  </si>
  <si>
    <t>岩门口大桥</t>
  </si>
  <si>
    <t>龙湾大桥</t>
  </si>
  <si>
    <t>八达大桥</t>
  </si>
  <si>
    <t>纳砂1号中桥</t>
  </si>
  <si>
    <t>纳砂2号大桥</t>
  </si>
  <si>
    <t>弄梨村中桥</t>
  </si>
  <si>
    <t>弄梨1号大桥</t>
  </si>
  <si>
    <t>弄梨2号中桥</t>
  </si>
  <si>
    <t>阮家大桥</t>
  </si>
  <si>
    <t>旧寨中桥</t>
  </si>
  <si>
    <t>安龙北互通主线跨线桥</t>
  </si>
  <si>
    <t>龙洞大桥</t>
  </si>
  <si>
    <t>打古冲大桥</t>
  </si>
  <si>
    <t>南坳大桥</t>
  </si>
  <si>
    <t>半山中桥</t>
  </si>
  <si>
    <t>纳才1号大桥</t>
  </si>
  <si>
    <t>纳才2号大桥</t>
  </si>
  <si>
    <t>主线桥梁全长</t>
  </si>
  <si>
    <t>整幅</t>
  </si>
  <si>
    <t>互通匝道桥</t>
  </si>
  <si>
    <t>同云互通A匝1号桥</t>
  </si>
  <si>
    <t>同云互通A匝2号桥</t>
  </si>
  <si>
    <t>同云互通A匝3号桥</t>
  </si>
  <si>
    <t>同云互通B匝道桥</t>
  </si>
  <si>
    <t>同云互通C匝道桥</t>
  </si>
  <si>
    <t>同云互通D匝道桥</t>
  </si>
  <si>
    <t>同云互通E匝道桥</t>
  </si>
  <si>
    <t>同云互通F匝道桥</t>
  </si>
  <si>
    <t>郎岱互通A匝道桥</t>
  </si>
  <si>
    <t>郎岱互通B匝道桥</t>
  </si>
  <si>
    <t>郎岱互通C匝道桥</t>
  </si>
  <si>
    <t>郎岱互通D匝道桥</t>
  </si>
  <si>
    <t>关岭北互通A匝1号桥</t>
  </si>
  <si>
    <t>关岭北互通A匝2号桥</t>
  </si>
  <si>
    <t>关岭北互通B匝道桥</t>
  </si>
  <si>
    <t>顶云互通A匝道桥</t>
  </si>
  <si>
    <t>顶云互通B匝道桥</t>
  </si>
  <si>
    <t>顶云互通C匝道桥</t>
  </si>
  <si>
    <t>顶云互通D匝道桥</t>
  </si>
  <si>
    <t>顶云互通E匝道1号桥</t>
  </si>
  <si>
    <t>顶云互通E匝道2号桥</t>
  </si>
  <si>
    <t>顶云互通F匝道1号桥</t>
  </si>
  <si>
    <t>顶云互通F匝道2号桥</t>
  </si>
  <si>
    <t>顶云互通G匝道桥</t>
  </si>
  <si>
    <t>顶云互通H匝道桥</t>
  </si>
  <si>
    <t>顶云互通I匝道桥</t>
  </si>
  <si>
    <t>东方红1号桥</t>
  </si>
  <si>
    <t>H-YK33+155.000</t>
  </si>
  <si>
    <t>沪昆高速桥梁拼宽</t>
  </si>
  <si>
    <t>东方红2号桥</t>
  </si>
  <si>
    <t>H-YK33+535.000</t>
  </si>
  <si>
    <t>东方红3号桥</t>
  </si>
  <si>
    <t>H-YK33+920.000</t>
  </si>
  <si>
    <t>东方红4号桥</t>
  </si>
  <si>
    <t>关岭南互通A匝1号桥</t>
  </si>
  <si>
    <t>关岭南互通A匝2号桥</t>
  </si>
  <si>
    <t>花江互通B匝道桥</t>
  </si>
  <si>
    <t>花江互通D匝道桥</t>
  </si>
  <si>
    <t>云渡服务区B匝道桥</t>
  </si>
  <si>
    <t>云渡服务区D匝道桥</t>
  </si>
  <si>
    <t>贞丰北互通A匝1号桥</t>
  </si>
  <si>
    <t>贞丰北互通A匝2号桥</t>
  </si>
  <si>
    <t>贞丰互通A匝1号桥</t>
  </si>
  <si>
    <t>贞丰互通A匝2号桥</t>
  </si>
  <si>
    <t>贞丰互通A匝3号桥</t>
  </si>
  <si>
    <t>贞丰互通B匝1号桥</t>
  </si>
  <si>
    <t>贞丰互通B匝2号桥</t>
  </si>
  <si>
    <t>贞丰互通B匝3号桥</t>
  </si>
  <si>
    <t>贞丰互通C匝道桥</t>
  </si>
  <si>
    <t>贞丰互通D匝道桥</t>
  </si>
  <si>
    <t>贞丰互通F匝道桥</t>
  </si>
  <si>
    <t>螺丝田大桥</t>
  </si>
  <si>
    <t>惠兴高速路改桥</t>
  </si>
  <si>
    <t>笃山互通B匝道桥</t>
  </si>
  <si>
    <t>安龙北互通A匝道桥</t>
  </si>
  <si>
    <t>木咱互通A匝道桥</t>
  </si>
  <si>
    <t>木咱互通C匝道桥</t>
  </si>
  <si>
    <t>木咱互通D匝道桥</t>
  </si>
  <si>
    <t>安龙服务区A匝道桥</t>
  </si>
  <si>
    <t>安龙服务区B匝道桥</t>
  </si>
  <si>
    <t>互通匝道桥梁全长</t>
  </si>
  <si>
    <t>互通连接线桥梁</t>
  </si>
  <si>
    <t>新箐中桥</t>
  </si>
  <si>
    <t>郎岱互通连接线</t>
  </si>
  <si>
    <t>双巴山中桥</t>
  </si>
  <si>
    <t>孝塘大桥</t>
  </si>
  <si>
    <t>阿乐大桥</t>
  </si>
  <si>
    <t>新生村中桥</t>
  </si>
  <si>
    <t>关岭南互通连接线</t>
  </si>
  <si>
    <t>关沟大桥</t>
  </si>
  <si>
    <t>平街互通连接线</t>
  </si>
  <si>
    <t>互通连接线桥梁全长</t>
  </si>
  <si>
    <t>附件：2</t>
  </si>
  <si>
    <t>六安高速隧道名称一览表</t>
  </si>
  <si>
    <t>隧道名称</t>
  </si>
  <si>
    <t>隧道类型</t>
  </si>
  <si>
    <t>隧道起点</t>
  </si>
  <si>
    <t>隧道止点</t>
  </si>
  <si>
    <t>隧道长度
（m）</t>
  </si>
  <si>
    <t>老扁坡隧道</t>
  </si>
  <si>
    <t>分离式中隧道</t>
  </si>
  <si>
    <t>蔡家坡隧道</t>
  </si>
  <si>
    <t>分离式长隧道</t>
  </si>
  <si>
    <t>大坡隧道</t>
  </si>
  <si>
    <t>分离式短隧道</t>
  </si>
  <si>
    <t>初步设计为缸口寨隧道，施工图设计调整为大坡隧道</t>
  </si>
  <si>
    <t>川硐隧道</t>
  </si>
  <si>
    <t>初步设计为大关口寨隧道，施工图设计调整为川硐隧道</t>
  </si>
  <si>
    <t>小菁坡隧道</t>
  </si>
  <si>
    <t>小寨隧道</t>
  </si>
  <si>
    <t>华竹山隧道</t>
  </si>
  <si>
    <t>树党寨隧道</t>
  </si>
  <si>
    <t>大丫口隧道</t>
  </si>
  <si>
    <t>九头坡隧道</t>
  </si>
  <si>
    <t>猴子坡隧道</t>
  </si>
  <si>
    <t>新桥隧道</t>
  </si>
  <si>
    <t>李子树隧道</t>
  </si>
  <si>
    <t>上关隧道</t>
  </si>
  <si>
    <t>纳拜隧道</t>
  </si>
  <si>
    <t>大块榜隧道</t>
  </si>
  <si>
    <t>革老寨隧道</t>
  </si>
  <si>
    <t>分离式</t>
  </si>
  <si>
    <t>营盘坡隧道</t>
  </si>
  <si>
    <t>袁家林隧道</t>
  </si>
  <si>
    <t>云庄隧道</t>
  </si>
  <si>
    <t>山林湾隧道</t>
  </si>
  <si>
    <t>贞丰隧道</t>
  </si>
  <si>
    <t>江家湾隧道</t>
  </si>
  <si>
    <t>犀牛洞隧道</t>
  </si>
  <si>
    <t>初步设计为兴隆隧道，施工图设计调整为犀牛洞隧道。</t>
  </si>
  <si>
    <t>笃山隧道</t>
  </si>
  <si>
    <t>万家店隧道</t>
  </si>
  <si>
    <t>主线隧道合计</t>
  </si>
  <si>
    <t>顶云隧道</t>
  </si>
  <si>
    <t>单洞短隧道</t>
  </si>
  <si>
    <t>顶云枢纽F匝道，初步设计为路基，施工图阶段调整为隧道。</t>
  </si>
  <si>
    <t>互通匝道隧道合计</t>
  </si>
  <si>
    <t>大坪子隧道</t>
  </si>
  <si>
    <t>单洞中隧道</t>
  </si>
  <si>
    <t>LK2+460</t>
  </si>
  <si>
    <t>LK3+005</t>
  </si>
  <si>
    <t>牂牁江连接线</t>
  </si>
  <si>
    <t>郎岱隧道</t>
  </si>
  <si>
    <t>LK0+430</t>
  </si>
  <si>
    <t>LK0+747</t>
  </si>
  <si>
    <t>郎岱连接线</t>
  </si>
  <si>
    <t>连接线隧道合计</t>
  </si>
  <si>
    <t>附件：3</t>
  </si>
  <si>
    <t>六安高速互通名称一览表</t>
  </si>
  <si>
    <t>互通名称</t>
  </si>
  <si>
    <t>交叉桩号</t>
  </si>
  <si>
    <t>主线设计范围</t>
  </si>
  <si>
    <t>同云枢纽互通</t>
  </si>
  <si>
    <t>-</t>
  </si>
  <si>
    <t>ZK0+000～ZK0+961</t>
  </si>
  <si>
    <t>K0+000～K0+961</t>
  </si>
  <si>
    <t>月亮河互通</t>
  </si>
  <si>
    <t>YK11+612.054</t>
  </si>
  <si>
    <t>YK10+983～YK12+140</t>
  </si>
  <si>
    <t>ZK11+588.703</t>
  </si>
  <si>
    <t>ZK10+974～ZK12+120</t>
  </si>
  <si>
    <t>郎岱互通</t>
  </si>
  <si>
    <t>YK17+112.082</t>
  </si>
  <si>
    <t>YK16+440～YK17+520</t>
  </si>
  <si>
    <t>ZK17+088.868</t>
  </si>
  <si>
    <t>ZK16+420～ZK17+500</t>
  </si>
  <si>
    <t>关岭北互通</t>
  </si>
  <si>
    <t>K28+528.071</t>
  </si>
  <si>
    <t>K27+060～K28+950</t>
  </si>
  <si>
    <t>顶云枢纽互通</t>
  </si>
  <si>
    <t>YK32+299.746</t>
  </si>
  <si>
    <t>ZK32+440～K34+240</t>
  </si>
  <si>
    <t>ZK32+318.211</t>
  </si>
  <si>
    <t>YK32+440～K34+240</t>
  </si>
  <si>
    <t>关岭南互通</t>
  </si>
  <si>
    <t>K39+208.301</t>
  </si>
  <si>
    <t>K37+320～YK39+800</t>
  </si>
  <si>
    <t>K37+320～ZK39+800</t>
  </si>
  <si>
    <t>花江互通</t>
  </si>
  <si>
    <t>YK52+471.49</t>
  </si>
  <si>
    <t>YK51+360-YK52+790</t>
  </si>
  <si>
    <t>ZK52+491.04</t>
  </si>
  <si>
    <t>ZK51+400～ZK52+810</t>
  </si>
  <si>
    <t>平街互通</t>
  </si>
  <si>
    <t>K71+362.220</t>
  </si>
  <si>
    <t>K70+600～K72+040</t>
  </si>
  <si>
    <t>北盘江互通</t>
  </si>
  <si>
    <t>K78+570.000～K79+510.000</t>
  </si>
  <si>
    <t>贞丰北互通</t>
  </si>
  <si>
    <t>K91+551.144～K92+590.000
（断链后桩号）</t>
  </si>
  <si>
    <t>贞丰枢纽互通</t>
  </si>
  <si>
    <t>K97+900.000～K99+200.000</t>
  </si>
  <si>
    <t>笃山互通</t>
  </si>
  <si>
    <t>YK119+300.010</t>
  </si>
  <si>
    <t>K118+680～K119+900</t>
  </si>
  <si>
    <t>安龙北互通</t>
  </si>
  <si>
    <t>K134+170.097</t>
  </si>
  <si>
    <t>K133+600～K134+600</t>
  </si>
  <si>
    <t>木咱枢纽互通</t>
  </si>
  <si>
    <t>K151+575.554</t>
  </si>
  <si>
    <t>K150+400～K151+575.554</t>
  </si>
  <si>
    <t>备注：贞丰北互通包括短链:172.847m，即K92+216.890=K92+389.737</t>
  </si>
  <si>
    <t>附件：4</t>
  </si>
  <si>
    <t>六安高速服务区（停车区）名称一览表</t>
  </si>
  <si>
    <t>服务区（停车区）名称</t>
  </si>
  <si>
    <t>顶云服务区</t>
  </si>
  <si>
    <t>K29+280～K30+560</t>
  </si>
  <si>
    <t>上关停车区</t>
  </si>
  <si>
    <t>YK44+810～YK46+060</t>
  </si>
  <si>
    <t>初步设计为花江停车区，施工图设计调整为上关停车区。</t>
  </si>
  <si>
    <t>ZK44+820～ZK46+060</t>
  </si>
  <si>
    <t>贞丰停车区</t>
  </si>
  <si>
    <t>K96+000.000～K97+200.000</t>
  </si>
  <si>
    <t>笃山服务区</t>
  </si>
  <si>
    <t>K130+500～K131+920</t>
  </si>
  <si>
    <t>安龙服务区</t>
  </si>
  <si>
    <t>SK41+760～SK42+645(汕昆高速主线范围)</t>
  </si>
  <si>
    <t>改建既有汕昆高速服务区</t>
  </si>
  <si>
    <t>附件：5</t>
  </si>
  <si>
    <t>六安高速收费站名称一览表</t>
  </si>
  <si>
    <t>收费站名称</t>
  </si>
  <si>
    <t>车道数</t>
  </si>
  <si>
    <t>月亮河收费站</t>
  </si>
  <si>
    <t>3入3出</t>
  </si>
  <si>
    <t>郎岱收费站</t>
  </si>
  <si>
    <t>关岭北收费站</t>
  </si>
  <si>
    <t>4入4出</t>
  </si>
  <si>
    <t>关岭南收费站</t>
  </si>
  <si>
    <t>花江收费站</t>
  </si>
  <si>
    <t>平街收费站</t>
  </si>
  <si>
    <t>北盘江收费站</t>
  </si>
  <si>
    <t>贞丰北收费站</t>
  </si>
  <si>
    <t>笃山收费站</t>
  </si>
  <si>
    <t>安龙北收费站</t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</si>
</sst>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HYK&quot;#######&quot;+&quot;###.#"/>
    <numFmt numFmtId="177" formatCode="&quot;YK&quot;0\+000.000"/>
    <numFmt numFmtId="178" formatCode="&quot;K&quot;0\+000.000"/>
    <numFmt numFmtId="179" formatCode="&quot;ZK&quot;0\+000.00"/>
    <numFmt numFmtId="180" formatCode="&quot;ZK&quot;0\+000"/>
    <numFmt numFmtId="181" formatCode="&quot;HXK&quot;0\+000.00"/>
    <numFmt numFmtId="182" formatCode="&quot;K&quot;0\+000.00"/>
    <numFmt numFmtId="183" formatCode="0_ "/>
    <numFmt numFmtId="184" formatCode="&quot;YK&quot;0\+000"/>
    <numFmt numFmtId="185" formatCode="0.00_ "/>
    <numFmt numFmtId="186" formatCode="&quot;FK&quot;0\+000"/>
    <numFmt numFmtId="187" formatCode="\Z\K00\+000.000"/>
    <numFmt numFmtId="188" formatCode="0.000_ "/>
    <numFmt numFmtId="189" formatCode="&quot;H-ZK&quot;0\+000.00"/>
    <numFmt numFmtId="190" formatCode="&quot;DK&quot;0\+000.000"/>
    <numFmt numFmtId="191" formatCode="&quot;CK&quot;0\+000.000"/>
    <numFmt numFmtId="192" formatCode="\A\K0\+000.000"/>
    <numFmt numFmtId="193" formatCode="\B\K0\+000.000"/>
    <numFmt numFmtId="194" formatCode="&quot;ZK&quot;0\+000.000"/>
    <numFmt numFmtId="195" formatCode="&quot;LK&quot;0\+000.000"/>
    <numFmt numFmtId="196" formatCode="&quot;AK&quot;0\+000.000"/>
    <numFmt numFmtId="197" formatCode="&quot;BK&quot;0\+000.000"/>
    <numFmt numFmtId="198" formatCode="&quot;EK&quot;0\+000.000"/>
    <numFmt numFmtId="199" formatCode="&quot;FK&quot;0\+000.000"/>
    <numFmt numFmtId="200" formatCode="\G\K0\+000.000"/>
    <numFmt numFmtId="201" formatCode="&quot;H&quot;\K0\+000.000"/>
    <numFmt numFmtId="202" formatCode="&quot;I&quot;\K0\+000.000"/>
    <numFmt numFmtId="203" formatCode="&quot;H-ZK&quot;0\+000.000"/>
    <numFmt numFmtId="204" formatCode="&quot;SAK&quot;0\+000.000"/>
    <numFmt numFmtId="205" formatCode="&quot;SBK&quot;0\+000.000"/>
  </numFmts>
  <fonts count="45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华文仿宋"/>
      <charset val="134"/>
    </font>
    <font>
      <sz val="18"/>
      <color theme="1"/>
      <name val="华文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8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name val="仿宋_GB2312"/>
      <charset val="134"/>
    </font>
    <font>
      <sz val="11.4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40" fillId="14" borderId="15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51">
      <alignment vertical="center"/>
    </xf>
    <xf numFmtId="0" fontId="0" fillId="0" borderId="0" xfId="51" applyFont="1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0" xfId="51" applyFont="1" applyAlignment="1">
      <alignment horizontal="center" vertical="center" wrapText="1"/>
    </xf>
    <xf numFmtId="0" fontId="5" fillId="0" borderId="0" xfId="51" applyFont="1">
      <alignment vertical="center"/>
    </xf>
    <xf numFmtId="0" fontId="0" fillId="0" borderId="0" xfId="51" applyFill="1">
      <alignment vertical="center"/>
    </xf>
    <xf numFmtId="0" fontId="6" fillId="0" borderId="0" xfId="51" applyFont="1">
      <alignment vertical="center"/>
    </xf>
    <xf numFmtId="0" fontId="7" fillId="0" borderId="0" xfId="51" applyFont="1" applyAlignment="1">
      <alignment horizontal="center" vertical="center"/>
    </xf>
    <xf numFmtId="0" fontId="6" fillId="0" borderId="1" xfId="51" applyFont="1" applyBorder="1">
      <alignment vertical="center"/>
    </xf>
    <xf numFmtId="0" fontId="3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>
      <alignment vertical="center"/>
    </xf>
    <xf numFmtId="0" fontId="6" fillId="0" borderId="1" xfId="51" applyFont="1" applyBorder="1" applyAlignment="1">
      <alignment vertical="center" wrapText="1"/>
    </xf>
    <xf numFmtId="0" fontId="3" fillId="0" borderId="0" xfId="51" applyFont="1" applyAlignment="1">
      <alignment horizontal="center" vertical="center" wrapText="1"/>
    </xf>
    <xf numFmtId="0" fontId="6" fillId="0" borderId="0" xfId="51" applyFont="1" applyAlignment="1">
      <alignment vertical="center" wrapText="1"/>
    </xf>
    <xf numFmtId="0" fontId="5" fillId="2" borderId="0" xfId="51" applyFont="1" applyFill="1">
      <alignment vertical="center"/>
    </xf>
    <xf numFmtId="0" fontId="0" fillId="2" borderId="0" xfId="51" applyFill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51" applyFont="1" applyAlignment="1">
      <alignment horizontal="left" vertical="center" wrapText="1"/>
    </xf>
    <xf numFmtId="0" fontId="8" fillId="0" borderId="0" xfId="51" applyFont="1">
      <alignment vertical="center"/>
    </xf>
    <xf numFmtId="0" fontId="9" fillId="0" borderId="0" xfId="51" applyFont="1" applyAlignment="1">
      <alignment horizontal="center" vertical="center"/>
    </xf>
    <xf numFmtId="0" fontId="9" fillId="0" borderId="0" xfId="51" applyFont="1" applyFill="1" applyAlignment="1">
      <alignment horizontal="center" vertical="center"/>
    </xf>
    <xf numFmtId="0" fontId="8" fillId="0" borderId="0" xfId="51" applyFont="1" applyFill="1" applyAlignment="1">
      <alignment horizontal="center" vertical="center"/>
    </xf>
    <xf numFmtId="0" fontId="9" fillId="0" borderId="0" xfId="51" applyFont="1">
      <alignment vertical="center"/>
    </xf>
    <xf numFmtId="0" fontId="10" fillId="0" borderId="0" xfId="51" applyFont="1" applyAlignment="1">
      <alignment horizontal="center" vertical="center" wrapText="1"/>
    </xf>
    <xf numFmtId="0" fontId="11" fillId="0" borderId="1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80" fontId="12" fillId="0" borderId="1" xfId="51" applyNumberFormat="1" applyFont="1" applyFill="1" applyBorder="1" applyAlignment="1">
      <alignment horizontal="center" vertical="center" wrapText="1"/>
    </xf>
    <xf numFmtId="183" fontId="12" fillId="0" borderId="1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>
      <alignment vertical="center"/>
    </xf>
    <xf numFmtId="184" fontId="12" fillId="0" borderId="1" xfId="51" applyNumberFormat="1" applyFont="1" applyFill="1" applyBorder="1" applyAlignment="1">
      <alignment horizontal="center" vertical="center" wrapText="1"/>
    </xf>
    <xf numFmtId="179" fontId="12" fillId="0" borderId="1" xfId="51" applyNumberFormat="1" applyFont="1" applyFill="1" applyBorder="1" applyAlignment="1">
      <alignment horizontal="center" vertical="center" wrapText="1"/>
    </xf>
    <xf numFmtId="185" fontId="12" fillId="0" borderId="1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80" fontId="12" fillId="3" borderId="1" xfId="51" applyNumberFormat="1" applyFont="1" applyFill="1" applyBorder="1" applyAlignment="1">
      <alignment horizontal="center" vertical="center" wrapText="1"/>
    </xf>
    <xf numFmtId="183" fontId="12" fillId="3" borderId="1" xfId="51" applyNumberFormat="1" applyFont="1" applyFill="1" applyBorder="1" applyAlignment="1">
      <alignment horizontal="center" vertical="center" wrapText="1"/>
    </xf>
    <xf numFmtId="184" fontId="12" fillId="3" borderId="1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186" fontId="12" fillId="0" borderId="1" xfId="51" applyNumberFormat="1" applyFont="1" applyFill="1" applyBorder="1" applyAlignment="1">
      <alignment horizontal="center" vertical="center" wrapText="1"/>
    </xf>
    <xf numFmtId="187" fontId="12" fillId="0" borderId="1" xfId="51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7" fillId="0" borderId="0" xfId="0" applyFont="1" applyFill="1" applyAlignment="1">
      <alignment horizontal="center" vertical="center" wrapText="1"/>
    </xf>
    <xf numFmtId="188" fontId="17" fillId="0" borderId="0" xfId="0" applyNumberFormat="1" applyFont="1" applyFill="1">
      <alignment vertical="center"/>
    </xf>
    <xf numFmtId="0" fontId="17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vertical="center" wrapText="1"/>
    </xf>
    <xf numFmtId="188" fontId="14" fillId="0" borderId="0" xfId="0" applyNumberFormat="1" applyFont="1" applyFill="1">
      <alignment vertical="center"/>
    </xf>
    <xf numFmtId="0" fontId="14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 wrapText="1"/>
    </xf>
    <xf numFmtId="188" fontId="20" fillId="0" borderId="0" xfId="0" applyNumberFormat="1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88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92" fontId="21" fillId="0" borderId="1" xfId="0" applyNumberFormat="1" applyFont="1" applyFill="1" applyBorder="1" applyAlignment="1">
      <alignment horizontal="center" vertical="center" wrapText="1" shrinkToFit="1"/>
    </xf>
    <xf numFmtId="188" fontId="21" fillId="0" borderId="1" xfId="0" applyNumberFormat="1" applyFont="1" applyFill="1" applyBorder="1" applyAlignment="1">
      <alignment horizontal="center" vertical="center"/>
    </xf>
    <xf numFmtId="193" fontId="21" fillId="0" borderId="1" xfId="0" applyNumberFormat="1" applyFont="1" applyFill="1" applyBorder="1" applyAlignment="1">
      <alignment horizontal="center" vertical="center" wrapText="1" shrinkToFit="1"/>
    </xf>
    <xf numFmtId="194" fontId="21" fillId="0" borderId="1" xfId="52" applyNumberFormat="1" applyFont="1" applyFill="1" applyBorder="1" applyAlignment="1">
      <alignment horizontal="center" vertical="center" shrinkToFit="1"/>
    </xf>
    <xf numFmtId="177" fontId="21" fillId="0" borderId="1" xfId="52" applyNumberFormat="1" applyFont="1" applyFill="1" applyBorder="1" applyAlignment="1">
      <alignment horizontal="center" vertical="center" shrinkToFit="1"/>
    </xf>
    <xf numFmtId="194" fontId="21" fillId="0" borderId="1" xfId="0" applyNumberFormat="1" applyFont="1" applyFill="1" applyBorder="1" applyAlignment="1">
      <alignment horizontal="center" vertical="center" wrapText="1" shrinkToFit="1"/>
    </xf>
    <xf numFmtId="177" fontId="21" fillId="0" borderId="1" xfId="0" applyNumberFormat="1" applyFont="1" applyFill="1" applyBorder="1" applyAlignment="1">
      <alignment horizontal="center" vertical="center" wrapText="1" shrinkToFit="1"/>
    </xf>
    <xf numFmtId="178" fontId="21" fillId="0" borderId="1" xfId="52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wrapText="1" shrinkToFit="1"/>
    </xf>
    <xf numFmtId="178" fontId="21" fillId="0" borderId="1" xfId="52" applyNumberFormat="1" applyFont="1" applyFill="1" applyBorder="1" applyAlignment="1">
      <alignment horizontal="center" vertical="center" wrapText="1" shrinkToFit="1"/>
    </xf>
    <xf numFmtId="187" fontId="21" fillId="0" borderId="1" xfId="0" applyNumberFormat="1" applyFont="1" applyFill="1" applyBorder="1" applyAlignment="1">
      <alignment horizontal="center" vertical="center" shrinkToFit="1"/>
    </xf>
    <xf numFmtId="187" fontId="21" fillId="0" borderId="1" xfId="52" applyNumberFormat="1" applyFont="1" applyFill="1" applyBorder="1" applyAlignment="1">
      <alignment horizontal="center" vertical="center" shrinkToFit="1"/>
    </xf>
    <xf numFmtId="177" fontId="21" fillId="0" borderId="1" xfId="0" applyNumberFormat="1" applyFont="1" applyFill="1" applyBorder="1" applyAlignment="1">
      <alignment horizontal="center" vertical="center" shrinkToFit="1"/>
    </xf>
    <xf numFmtId="187" fontId="21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182" fontId="21" fillId="0" borderId="1" xfId="52" applyNumberFormat="1" applyFont="1" applyFill="1" applyBorder="1" applyAlignment="1">
      <alignment horizontal="center" vertical="center" wrapText="1" shrinkToFit="1"/>
    </xf>
    <xf numFmtId="182" fontId="21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52" applyFont="1" applyFill="1" applyBorder="1" applyAlignment="1">
      <alignment horizontal="center" vertical="center" wrapText="1"/>
    </xf>
    <xf numFmtId="187" fontId="21" fillId="0" borderId="1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>
      <alignment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8" fontId="23" fillId="0" borderId="1" xfId="0" applyNumberFormat="1" applyFont="1" applyFill="1" applyBorder="1" applyAlignment="1">
      <alignment horizontal="center" vertical="center"/>
    </xf>
    <xf numFmtId="188" fontId="14" fillId="0" borderId="1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196" fontId="21" fillId="0" borderId="1" xfId="0" applyNumberFormat="1" applyFont="1" applyFill="1" applyBorder="1" applyAlignment="1">
      <alignment horizontal="center" vertical="center" shrinkToFit="1"/>
    </xf>
    <xf numFmtId="197" fontId="21" fillId="0" borderId="1" xfId="0" applyNumberFormat="1" applyFont="1" applyFill="1" applyBorder="1" applyAlignment="1">
      <alignment horizontal="center" vertical="center" shrinkToFit="1"/>
    </xf>
    <xf numFmtId="191" fontId="21" fillId="0" borderId="1" xfId="0" applyNumberFormat="1" applyFont="1" applyFill="1" applyBorder="1" applyAlignment="1">
      <alignment horizontal="center" vertical="center" shrinkToFit="1"/>
    </xf>
    <xf numFmtId="190" fontId="21" fillId="0" borderId="1" xfId="0" applyNumberFormat="1" applyFont="1" applyFill="1" applyBorder="1" applyAlignment="1">
      <alignment horizontal="center" vertical="center" wrapText="1"/>
    </xf>
    <xf numFmtId="198" fontId="21" fillId="0" borderId="1" xfId="0" applyNumberFormat="1" applyFont="1" applyFill="1" applyBorder="1" applyAlignment="1">
      <alignment horizontal="center" vertical="center" wrapText="1"/>
    </xf>
    <xf numFmtId="199" fontId="21" fillId="0" borderId="1" xfId="0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 wrapText="1" shrinkToFit="1"/>
    </xf>
    <xf numFmtId="200" fontId="21" fillId="0" borderId="1" xfId="0" applyNumberFormat="1" applyFont="1" applyFill="1" applyBorder="1" applyAlignment="1">
      <alignment horizontal="center" vertical="center" wrapText="1"/>
    </xf>
    <xf numFmtId="201" fontId="21" fillId="0" borderId="1" xfId="0" applyNumberFormat="1" applyFont="1" applyFill="1" applyBorder="1" applyAlignment="1">
      <alignment horizontal="center" vertical="center" wrapText="1"/>
    </xf>
    <xf numFmtId="202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203" fontId="21" fillId="0" borderId="1" xfId="0" applyNumberFormat="1" applyFont="1" applyFill="1" applyBorder="1" applyAlignment="1">
      <alignment horizontal="center" vertical="center" wrapText="1"/>
    </xf>
    <xf numFmtId="189" fontId="21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192" fontId="21" fillId="0" borderId="1" xfId="0" applyNumberFormat="1" applyFont="1" applyFill="1" applyBorder="1" applyAlignment="1">
      <alignment horizontal="center" vertical="center" wrapText="1"/>
    </xf>
    <xf numFmtId="193" fontId="21" fillId="0" borderId="1" xfId="0" applyNumberFormat="1" applyFont="1" applyFill="1" applyBorder="1" applyAlignment="1">
      <alignment horizontal="center" vertical="center" wrapText="1"/>
    </xf>
    <xf numFmtId="197" fontId="21" fillId="0" borderId="1" xfId="0" applyNumberFormat="1" applyFont="1" applyFill="1" applyBorder="1" applyAlignment="1">
      <alignment horizontal="center" vertical="center" wrapText="1" shrinkToFit="1"/>
    </xf>
    <xf numFmtId="190" fontId="21" fillId="0" borderId="1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>
      <alignment vertical="center"/>
    </xf>
    <xf numFmtId="190" fontId="21" fillId="0" borderId="1" xfId="0" applyNumberFormat="1" applyFont="1" applyFill="1" applyBorder="1" applyAlignment="1">
      <alignment horizontal="center" vertical="center" shrinkToFit="1"/>
    </xf>
    <xf numFmtId="199" fontId="21" fillId="0" borderId="1" xfId="0" applyNumberFormat="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 shrinkToFit="1"/>
    </xf>
    <xf numFmtId="181" fontId="21" fillId="0" borderId="1" xfId="0" applyNumberFormat="1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 wrapText="1" shrinkToFit="1"/>
    </xf>
    <xf numFmtId="196" fontId="21" fillId="0" borderId="1" xfId="0" applyNumberFormat="1" applyFont="1" applyFill="1" applyBorder="1" applyAlignment="1">
      <alignment horizontal="center" vertical="center" wrapText="1" shrinkToFit="1"/>
    </xf>
    <xf numFmtId="191" fontId="21" fillId="0" borderId="1" xfId="0" applyNumberFormat="1" applyFont="1" applyFill="1" applyBorder="1" applyAlignment="1">
      <alignment horizontal="center" vertical="center" wrapText="1" shrinkToFit="1"/>
    </xf>
    <xf numFmtId="204" fontId="21" fillId="0" borderId="1" xfId="0" applyNumberFormat="1" applyFont="1" applyFill="1" applyBorder="1" applyAlignment="1">
      <alignment horizontal="center" vertical="center" wrapText="1" shrinkToFit="1"/>
    </xf>
    <xf numFmtId="205" fontId="21" fillId="0" borderId="1" xfId="0" applyNumberFormat="1" applyFont="1" applyFill="1" applyBorder="1" applyAlignment="1">
      <alignment horizontal="center" vertical="center" wrapText="1" shrinkToFit="1"/>
    </xf>
    <xf numFmtId="195" fontId="21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92" fontId="15" fillId="0" borderId="0" xfId="0" applyNumberFormat="1" applyFont="1" applyFill="1" applyAlignment="1">
      <alignment horizontal="center" vertical="center" wrapText="1"/>
    </xf>
    <xf numFmtId="193" fontId="15" fillId="0" borderId="0" xfId="0" applyNumberFormat="1" applyFont="1" applyFill="1" applyAlignment="1">
      <alignment horizontal="center" vertical="center" wrapText="1"/>
    </xf>
    <xf numFmtId="188" fontId="15" fillId="0" borderId="0" xfId="0" applyNumberFormat="1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301"/>
  <sheetViews>
    <sheetView view="pageBreakPreview" zoomScale="90" zoomScaleNormal="100" topLeftCell="A17" workbookViewId="0">
      <selection activeCell="F20" sqref="F20"/>
    </sheetView>
  </sheetViews>
  <sheetFormatPr defaultColWidth="9" defaultRowHeight="21"/>
  <cols>
    <col min="1" max="1" width="6.02727272727273" style="57" customWidth="1"/>
    <col min="2" max="2" width="15.5" style="60" customWidth="1"/>
    <col min="3" max="3" width="4.91818181818182" style="57" customWidth="1"/>
    <col min="4" max="4" width="13.9909090909091" style="57" customWidth="1"/>
    <col min="5" max="5" width="13.8272727272727" style="54" customWidth="1"/>
    <col min="6" max="6" width="13.7545454545455" style="54" customWidth="1"/>
    <col min="7" max="7" width="8.78181818181818" style="61" customWidth="1"/>
    <col min="8" max="8" width="15.8090909090909" style="62" customWidth="1"/>
    <col min="9" max="9" width="9" style="57"/>
    <col min="10" max="10" width="16.5" style="57" customWidth="1"/>
    <col min="11" max="11" width="17.8818181818182" style="57" customWidth="1"/>
    <col min="12" max="12" width="14.5" style="57" customWidth="1"/>
    <col min="13" max="13" width="24.2545454545455" style="57" customWidth="1"/>
    <col min="14" max="16384" width="9" style="57"/>
  </cols>
  <sheetData>
    <row r="1" s="53" customFormat="1" ht="20" customHeight="1" spans="1:8">
      <c r="A1" s="53" t="s">
        <v>0</v>
      </c>
      <c r="B1" s="63"/>
      <c r="G1" s="64"/>
      <c r="H1" s="65"/>
    </row>
    <row r="2" ht="29" customHeight="1" spans="1:8">
      <c r="A2" s="66" t="s">
        <v>1</v>
      </c>
      <c r="B2" s="66"/>
      <c r="C2" s="66"/>
      <c r="D2" s="66"/>
      <c r="E2" s="66"/>
      <c r="F2" s="66"/>
      <c r="G2" s="67"/>
      <c r="H2" s="66"/>
    </row>
    <row r="3" s="53" customFormat="1" ht="24" customHeight="1" spans="1:8">
      <c r="A3" s="68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9" t="s">
        <v>8</v>
      </c>
      <c r="H3" s="70" t="s">
        <v>9</v>
      </c>
    </row>
    <row r="4" s="53" customFormat="1" ht="22" customHeight="1" spans="1:8">
      <c r="A4" s="71" t="s">
        <v>10</v>
      </c>
      <c r="B4" s="72"/>
      <c r="C4" s="72"/>
      <c r="D4" s="72"/>
      <c r="E4" s="72"/>
      <c r="F4" s="72"/>
      <c r="G4" s="72"/>
      <c r="H4" s="73"/>
    </row>
    <row r="5" s="54" customFormat="1" ht="25" customHeight="1" spans="1:8">
      <c r="A5" s="68">
        <v>1</v>
      </c>
      <c r="B5" s="68" t="s">
        <v>11</v>
      </c>
      <c r="C5" s="74" t="s">
        <v>12</v>
      </c>
      <c r="D5" s="75">
        <v>342.5</v>
      </c>
      <c r="E5" s="75">
        <v>0</v>
      </c>
      <c r="F5" s="75">
        <v>690.5</v>
      </c>
      <c r="G5" s="76">
        <f t="shared" ref="G5:G10" si="0">F5-E5</f>
        <v>690.5</v>
      </c>
      <c r="H5" s="70"/>
    </row>
    <row r="6" s="54" customFormat="1" ht="25" customHeight="1" spans="1:8">
      <c r="A6" s="68"/>
      <c r="B6" s="68"/>
      <c r="C6" s="74" t="s">
        <v>13</v>
      </c>
      <c r="D6" s="77">
        <v>1583.75</v>
      </c>
      <c r="E6" s="77">
        <v>1245.75</v>
      </c>
      <c r="F6" s="77">
        <v>1919.23</v>
      </c>
      <c r="G6" s="76">
        <f t="shared" si="0"/>
        <v>673.48</v>
      </c>
      <c r="H6" s="70"/>
    </row>
    <row r="7" s="54" customFormat="1" ht="25" customHeight="1" spans="1:8">
      <c r="A7" s="68">
        <v>2</v>
      </c>
      <c r="B7" s="68" t="s">
        <v>14</v>
      </c>
      <c r="C7" s="74" t="s">
        <v>12</v>
      </c>
      <c r="D7" s="78">
        <v>1741.2</v>
      </c>
      <c r="E7" s="78">
        <v>1717.2</v>
      </c>
      <c r="F7" s="78">
        <v>1766.2</v>
      </c>
      <c r="G7" s="76">
        <f t="shared" si="0"/>
        <v>49</v>
      </c>
      <c r="H7" s="70"/>
    </row>
    <row r="8" s="54" customFormat="1" ht="25" customHeight="1" spans="1:8">
      <c r="A8" s="68"/>
      <c r="B8" s="68"/>
      <c r="C8" s="74" t="s">
        <v>13</v>
      </c>
      <c r="D8" s="79">
        <v>1746.4</v>
      </c>
      <c r="E8" s="79">
        <v>1724.4</v>
      </c>
      <c r="F8" s="79">
        <v>1771.4</v>
      </c>
      <c r="G8" s="76">
        <f t="shared" si="0"/>
        <v>47</v>
      </c>
      <c r="H8" s="70"/>
    </row>
    <row r="9" s="54" customFormat="1" ht="25" customHeight="1" spans="1:8">
      <c r="A9" s="68">
        <v>3</v>
      </c>
      <c r="B9" s="68" t="s">
        <v>15</v>
      </c>
      <c r="C9" s="74" t="s">
        <v>12</v>
      </c>
      <c r="D9" s="78">
        <v>2750.8</v>
      </c>
      <c r="E9" s="78">
        <v>1991.8</v>
      </c>
      <c r="F9" s="78">
        <v>3512.3</v>
      </c>
      <c r="G9" s="76">
        <f t="shared" si="0"/>
        <v>1520.5</v>
      </c>
      <c r="H9" s="70"/>
    </row>
    <row r="10" s="54" customFormat="1" ht="25" customHeight="1" spans="1:8">
      <c r="A10" s="68"/>
      <c r="B10" s="68"/>
      <c r="C10" s="74" t="s">
        <v>13</v>
      </c>
      <c r="D10" s="79">
        <v>2728.8</v>
      </c>
      <c r="E10" s="79">
        <v>1968.8</v>
      </c>
      <c r="F10" s="79">
        <v>3486.3</v>
      </c>
      <c r="G10" s="76">
        <f t="shared" si="0"/>
        <v>1517.5</v>
      </c>
      <c r="H10" s="70"/>
    </row>
    <row r="11" s="54" customFormat="1" ht="25" customHeight="1" spans="1:8">
      <c r="A11" s="68">
        <f>A9+1</f>
        <v>4</v>
      </c>
      <c r="B11" s="68" t="s">
        <v>16</v>
      </c>
      <c r="C11" s="74" t="s">
        <v>12</v>
      </c>
      <c r="D11" s="80">
        <v>3731.5</v>
      </c>
      <c r="E11" s="80">
        <v>3543</v>
      </c>
      <c r="F11" s="80">
        <v>3918.83</v>
      </c>
      <c r="G11" s="76">
        <f t="shared" ref="G11:G16" si="1">F11-E11</f>
        <v>375.83</v>
      </c>
      <c r="H11" s="70"/>
    </row>
    <row r="12" s="54" customFormat="1" ht="25" customHeight="1" spans="1:8">
      <c r="A12" s="68"/>
      <c r="B12" s="68"/>
      <c r="C12" s="74" t="s">
        <v>13</v>
      </c>
      <c r="D12" s="81">
        <v>3808.5</v>
      </c>
      <c r="E12" s="81">
        <v>3700</v>
      </c>
      <c r="F12" s="81">
        <v>3917.98</v>
      </c>
      <c r="G12" s="76">
        <f t="shared" si="1"/>
        <v>217.98</v>
      </c>
      <c r="H12" s="70"/>
    </row>
    <row r="13" s="54" customFormat="1" ht="25" customHeight="1" spans="1:8">
      <c r="A13" s="68">
        <f>A11+1</f>
        <v>5</v>
      </c>
      <c r="B13" s="68" t="s">
        <v>17</v>
      </c>
      <c r="C13" s="74" t="s">
        <v>12</v>
      </c>
      <c r="D13" s="80">
        <v>7275.62</v>
      </c>
      <c r="E13" s="80">
        <v>7120.02</v>
      </c>
      <c r="F13" s="80">
        <v>7434.12</v>
      </c>
      <c r="G13" s="76">
        <f t="shared" si="1"/>
        <v>314.099999999999</v>
      </c>
      <c r="H13" s="70"/>
    </row>
    <row r="14" s="54" customFormat="1" ht="25" customHeight="1" spans="1:8">
      <c r="A14" s="68"/>
      <c r="B14" s="68"/>
      <c r="C14" s="74" t="s">
        <v>13</v>
      </c>
      <c r="D14" s="81">
        <v>7283.62</v>
      </c>
      <c r="E14" s="81">
        <v>7128.02</v>
      </c>
      <c r="F14" s="81">
        <v>7442.12</v>
      </c>
      <c r="G14" s="76">
        <f t="shared" si="1"/>
        <v>314.099999999999</v>
      </c>
      <c r="H14" s="70"/>
    </row>
    <row r="15" s="54" customFormat="1" ht="25" customHeight="1" spans="1:8">
      <c r="A15" s="68">
        <f>A13+1</f>
        <v>6</v>
      </c>
      <c r="B15" s="68" t="s">
        <v>18</v>
      </c>
      <c r="C15" s="74" t="s">
        <v>12</v>
      </c>
      <c r="D15" s="80">
        <v>8629</v>
      </c>
      <c r="E15" s="80">
        <v>8145.5</v>
      </c>
      <c r="F15" s="80">
        <v>9112.5</v>
      </c>
      <c r="G15" s="76">
        <f t="shared" si="1"/>
        <v>967</v>
      </c>
      <c r="H15" s="70"/>
    </row>
    <row r="16" s="54" customFormat="1" ht="25" customHeight="1" spans="1:8">
      <c r="A16" s="68"/>
      <c r="B16" s="68"/>
      <c r="C16" s="74" t="s">
        <v>13</v>
      </c>
      <c r="D16" s="81">
        <v>8645</v>
      </c>
      <c r="E16" s="81">
        <v>8161.5</v>
      </c>
      <c r="F16" s="81">
        <v>9128.5</v>
      </c>
      <c r="G16" s="76">
        <f t="shared" si="1"/>
        <v>967</v>
      </c>
      <c r="H16" s="70"/>
    </row>
    <row r="17" s="54" customFormat="1" ht="25" customHeight="1" spans="1:8">
      <c r="A17" s="68">
        <f>A15+1</f>
        <v>7</v>
      </c>
      <c r="B17" s="68" t="s">
        <v>19</v>
      </c>
      <c r="C17" s="74" t="s">
        <v>12</v>
      </c>
      <c r="D17" s="82">
        <v>11180</v>
      </c>
      <c r="E17" s="82">
        <v>11116.5</v>
      </c>
      <c r="F17" s="82">
        <v>11250</v>
      </c>
      <c r="G17" s="76">
        <f t="shared" ref="G17:G24" si="2">F17-E17</f>
        <v>133.5</v>
      </c>
      <c r="H17" s="70"/>
    </row>
    <row r="18" s="54" customFormat="1" ht="25" customHeight="1" spans="1:8">
      <c r="A18" s="68"/>
      <c r="B18" s="68"/>
      <c r="C18" s="74" t="s">
        <v>13</v>
      </c>
      <c r="D18" s="82">
        <v>11202</v>
      </c>
      <c r="E18" s="82">
        <v>11138.5</v>
      </c>
      <c r="F18" s="82">
        <v>11270</v>
      </c>
      <c r="G18" s="76">
        <f t="shared" si="2"/>
        <v>131.5</v>
      </c>
      <c r="H18" s="70"/>
    </row>
    <row r="19" s="54" customFormat="1" ht="25" customHeight="1" spans="1:8">
      <c r="A19" s="68">
        <f>A17+1</f>
        <v>8</v>
      </c>
      <c r="B19" s="68" t="s">
        <v>20</v>
      </c>
      <c r="C19" s="74" t="s">
        <v>12</v>
      </c>
      <c r="D19" s="82">
        <v>11588.4</v>
      </c>
      <c r="E19" s="82">
        <v>11560.4</v>
      </c>
      <c r="F19" s="82">
        <v>11616.4</v>
      </c>
      <c r="G19" s="76">
        <f t="shared" ref="G19:G20" si="3">F19-E19</f>
        <v>56</v>
      </c>
      <c r="H19" s="70" t="s">
        <v>21</v>
      </c>
    </row>
    <row r="20" s="54" customFormat="1" ht="25" customHeight="1" spans="1:8">
      <c r="A20" s="68"/>
      <c r="B20" s="68"/>
      <c r="C20" s="74" t="s">
        <v>13</v>
      </c>
      <c r="D20" s="82">
        <v>11610.7</v>
      </c>
      <c r="E20" s="82">
        <v>11587.2</v>
      </c>
      <c r="F20" s="82">
        <v>11638.7</v>
      </c>
      <c r="G20" s="76">
        <f t="shared" si="3"/>
        <v>51.5</v>
      </c>
      <c r="H20" s="70" t="s">
        <v>21</v>
      </c>
    </row>
    <row r="21" s="54" customFormat="1" ht="25" customHeight="1" spans="1:8">
      <c r="A21" s="68">
        <f>A19+1</f>
        <v>9</v>
      </c>
      <c r="B21" s="68" t="s">
        <v>22</v>
      </c>
      <c r="C21" s="74" t="s">
        <v>12</v>
      </c>
      <c r="D21" s="82">
        <v>12357</v>
      </c>
      <c r="E21" s="83">
        <v>12293.5</v>
      </c>
      <c r="F21" s="84">
        <v>12425</v>
      </c>
      <c r="G21" s="76">
        <f t="shared" si="2"/>
        <v>131.5</v>
      </c>
      <c r="H21" s="70"/>
    </row>
    <row r="22" s="54" customFormat="1" ht="25" customHeight="1" spans="1:8">
      <c r="A22" s="68"/>
      <c r="B22" s="68"/>
      <c r="C22" s="74" t="s">
        <v>13</v>
      </c>
      <c r="D22" s="82">
        <v>12365</v>
      </c>
      <c r="E22" s="83">
        <v>12316.5</v>
      </c>
      <c r="F22" s="84">
        <v>12420</v>
      </c>
      <c r="G22" s="76">
        <f t="shared" si="2"/>
        <v>103.5</v>
      </c>
      <c r="H22" s="70"/>
    </row>
    <row r="23" s="54" customFormat="1" ht="25" customHeight="1" spans="1:8">
      <c r="A23" s="68">
        <f>A21+1</f>
        <v>10</v>
      </c>
      <c r="B23" s="68" t="s">
        <v>23</v>
      </c>
      <c r="C23" s="74" t="s">
        <v>12</v>
      </c>
      <c r="D23" s="85">
        <v>14815</v>
      </c>
      <c r="E23" s="86">
        <v>14691.5</v>
      </c>
      <c r="F23" s="86">
        <v>14943</v>
      </c>
      <c r="G23" s="76">
        <f t="shared" si="2"/>
        <v>251.5</v>
      </c>
      <c r="H23" s="70"/>
    </row>
    <row r="24" s="54" customFormat="1" ht="25" customHeight="1" spans="1:8">
      <c r="A24" s="68"/>
      <c r="B24" s="68"/>
      <c r="C24" s="74" t="s">
        <v>13</v>
      </c>
      <c r="D24" s="87">
        <v>14812</v>
      </c>
      <c r="E24" s="79">
        <v>14684</v>
      </c>
      <c r="F24" s="79">
        <v>14935.5</v>
      </c>
      <c r="G24" s="76">
        <f t="shared" si="2"/>
        <v>251.5</v>
      </c>
      <c r="H24" s="70"/>
    </row>
    <row r="25" s="54" customFormat="1" ht="25" customHeight="1" spans="1:8">
      <c r="A25" s="68">
        <f>A23+1</f>
        <v>11</v>
      </c>
      <c r="B25" s="68" t="s">
        <v>24</v>
      </c>
      <c r="C25" s="74" t="s">
        <v>12</v>
      </c>
      <c r="D25" s="88">
        <v>16065.5</v>
      </c>
      <c r="E25" s="88">
        <v>15907.5</v>
      </c>
      <c r="F25" s="88">
        <v>16223.5</v>
      </c>
      <c r="G25" s="76">
        <f t="shared" ref="G25:G42" si="4">F25-E25</f>
        <v>316</v>
      </c>
      <c r="H25" s="70"/>
    </row>
    <row r="26" s="54" customFormat="1" ht="25" customHeight="1" spans="1:8">
      <c r="A26" s="68"/>
      <c r="B26" s="68"/>
      <c r="C26" s="74" t="s">
        <v>13</v>
      </c>
      <c r="D26" s="81">
        <v>16090</v>
      </c>
      <c r="E26" s="81">
        <v>15932</v>
      </c>
      <c r="F26" s="81">
        <v>16248</v>
      </c>
      <c r="G26" s="76">
        <f t="shared" si="4"/>
        <v>316</v>
      </c>
      <c r="H26" s="70"/>
    </row>
    <row r="27" s="54" customFormat="1" ht="25" customHeight="1" spans="1:8">
      <c r="A27" s="68">
        <f>A25+1</f>
        <v>12</v>
      </c>
      <c r="B27" s="68" t="s">
        <v>25</v>
      </c>
      <c r="C27" s="74" t="s">
        <v>12</v>
      </c>
      <c r="D27" s="88">
        <v>16495</v>
      </c>
      <c r="E27" s="88">
        <v>16431.5</v>
      </c>
      <c r="F27" s="88">
        <v>16558.5</v>
      </c>
      <c r="G27" s="76">
        <f t="shared" si="4"/>
        <v>127</v>
      </c>
      <c r="H27" s="70"/>
    </row>
    <row r="28" s="54" customFormat="1" ht="25" customHeight="1" spans="1:8">
      <c r="A28" s="68"/>
      <c r="B28" s="68"/>
      <c r="C28" s="74" t="s">
        <v>13</v>
      </c>
      <c r="D28" s="81">
        <v>16519.4</v>
      </c>
      <c r="E28" s="81">
        <v>16455.9</v>
      </c>
      <c r="F28" s="81">
        <v>16582.9</v>
      </c>
      <c r="G28" s="76">
        <f t="shared" si="4"/>
        <v>127</v>
      </c>
      <c r="H28" s="70"/>
    </row>
    <row r="29" s="54" customFormat="1" ht="25" customHeight="1" spans="1:8">
      <c r="A29" s="68">
        <f>A27+1</f>
        <v>13</v>
      </c>
      <c r="B29" s="68" t="s">
        <v>26</v>
      </c>
      <c r="C29" s="74" t="s">
        <v>12</v>
      </c>
      <c r="D29" s="88">
        <v>16642</v>
      </c>
      <c r="E29" s="88">
        <v>16593.5</v>
      </c>
      <c r="F29" s="88">
        <v>16690.5</v>
      </c>
      <c r="G29" s="76">
        <f t="shared" si="4"/>
        <v>97</v>
      </c>
      <c r="H29" s="70"/>
    </row>
    <row r="30" s="54" customFormat="1" ht="25" customHeight="1" spans="1:8">
      <c r="A30" s="68"/>
      <c r="B30" s="68"/>
      <c r="C30" s="74" t="s">
        <v>13</v>
      </c>
      <c r="D30" s="81">
        <v>16666.4</v>
      </c>
      <c r="E30" s="81">
        <v>16628.4</v>
      </c>
      <c r="F30" s="81">
        <v>16699.9</v>
      </c>
      <c r="G30" s="76">
        <f t="shared" si="4"/>
        <v>71.5</v>
      </c>
      <c r="H30" s="70"/>
    </row>
    <row r="31" s="54" customFormat="1" ht="25" customHeight="1" spans="1:8">
      <c r="A31" s="68">
        <f>A29+1</f>
        <v>14</v>
      </c>
      <c r="B31" s="89" t="s">
        <v>27</v>
      </c>
      <c r="C31" s="74" t="s">
        <v>12</v>
      </c>
      <c r="D31" s="88">
        <v>16840</v>
      </c>
      <c r="E31" s="88">
        <v>16776.5</v>
      </c>
      <c r="F31" s="88">
        <v>16903.5</v>
      </c>
      <c r="G31" s="76">
        <f t="shared" si="4"/>
        <v>127</v>
      </c>
      <c r="H31" s="70"/>
    </row>
    <row r="32" s="54" customFormat="1" ht="25" customHeight="1" spans="1:8">
      <c r="A32" s="68"/>
      <c r="B32" s="89" t="s">
        <v>28</v>
      </c>
      <c r="C32" s="74" t="s">
        <v>13</v>
      </c>
      <c r="D32" s="81">
        <v>16847.75</v>
      </c>
      <c r="E32" s="81">
        <v>16809.75</v>
      </c>
      <c r="F32" s="81">
        <v>16885.75</v>
      </c>
      <c r="G32" s="76">
        <f t="shared" si="4"/>
        <v>76</v>
      </c>
      <c r="H32" s="70"/>
    </row>
    <row r="33" s="54" customFormat="1" ht="23" customHeight="1" spans="1:8">
      <c r="A33" s="68">
        <f>A31+1</f>
        <v>15</v>
      </c>
      <c r="B33" s="89" t="s">
        <v>29</v>
      </c>
      <c r="C33" s="74" t="s">
        <v>12</v>
      </c>
      <c r="D33" s="88">
        <v>17907.5</v>
      </c>
      <c r="E33" s="88">
        <v>17549</v>
      </c>
      <c r="F33" s="88">
        <v>18266</v>
      </c>
      <c r="G33" s="76">
        <f t="shared" si="4"/>
        <v>717</v>
      </c>
      <c r="H33" s="70"/>
    </row>
    <row r="34" s="54" customFormat="1" ht="23" customHeight="1" spans="1:8">
      <c r="A34" s="68"/>
      <c r="B34" s="89"/>
      <c r="C34" s="74" t="s">
        <v>13</v>
      </c>
      <c r="D34" s="81">
        <v>17920</v>
      </c>
      <c r="E34" s="81">
        <v>17561.5</v>
      </c>
      <c r="F34" s="81">
        <v>18276.98</v>
      </c>
      <c r="G34" s="76">
        <f t="shared" si="4"/>
        <v>715.48</v>
      </c>
      <c r="H34" s="70"/>
    </row>
    <row r="35" s="54" customFormat="1" ht="23" customHeight="1" spans="1:8">
      <c r="A35" s="68">
        <v>16</v>
      </c>
      <c r="B35" s="68" t="s">
        <v>30</v>
      </c>
      <c r="C35" s="74" t="s">
        <v>12</v>
      </c>
      <c r="D35" s="88">
        <v>20055</v>
      </c>
      <c r="E35" s="88">
        <v>19791.5</v>
      </c>
      <c r="F35" s="88">
        <v>20318.5</v>
      </c>
      <c r="G35" s="76">
        <f t="shared" si="4"/>
        <v>527</v>
      </c>
      <c r="H35" s="70"/>
    </row>
    <row r="36" s="54" customFormat="1" ht="23" customHeight="1" spans="1:8">
      <c r="A36" s="68"/>
      <c r="B36" s="68"/>
      <c r="C36" s="74" t="s">
        <v>13</v>
      </c>
      <c r="D36" s="81">
        <v>20082</v>
      </c>
      <c r="E36" s="81">
        <v>19818.5</v>
      </c>
      <c r="F36" s="81">
        <v>20345.5</v>
      </c>
      <c r="G36" s="76">
        <f t="shared" si="4"/>
        <v>527</v>
      </c>
      <c r="H36" s="70"/>
    </row>
    <row r="37" s="54" customFormat="1" ht="23" customHeight="1" spans="1:8">
      <c r="A37" s="68">
        <f>A35+1</f>
        <v>17</v>
      </c>
      <c r="B37" s="89" t="s">
        <v>31</v>
      </c>
      <c r="C37" s="74" t="s">
        <v>12</v>
      </c>
      <c r="D37" s="88">
        <v>21745</v>
      </c>
      <c r="E37" s="88">
        <v>21692</v>
      </c>
      <c r="F37" s="88">
        <v>21797</v>
      </c>
      <c r="G37" s="76">
        <f t="shared" si="4"/>
        <v>105</v>
      </c>
      <c r="H37" s="70"/>
    </row>
    <row r="38" s="54" customFormat="1" ht="23" customHeight="1" spans="1:8">
      <c r="A38" s="68"/>
      <c r="B38" s="89" t="s">
        <v>32</v>
      </c>
      <c r="C38" s="74" t="s">
        <v>13</v>
      </c>
      <c r="D38" s="81">
        <v>21765</v>
      </c>
      <c r="E38" s="81">
        <v>21653</v>
      </c>
      <c r="F38" s="81">
        <v>21878</v>
      </c>
      <c r="G38" s="76">
        <f t="shared" si="4"/>
        <v>225</v>
      </c>
      <c r="H38" s="70"/>
    </row>
    <row r="39" s="54" customFormat="1" ht="23" customHeight="1" spans="1:8">
      <c r="A39" s="68">
        <f>A37+1</f>
        <v>18</v>
      </c>
      <c r="B39" s="89" t="s">
        <v>33</v>
      </c>
      <c r="C39" s="74" t="s">
        <v>12</v>
      </c>
      <c r="D39" s="88">
        <v>22192.8</v>
      </c>
      <c r="E39" s="88">
        <v>21866.8</v>
      </c>
      <c r="F39" s="88">
        <v>22520.8</v>
      </c>
      <c r="G39" s="76">
        <f t="shared" si="4"/>
        <v>654</v>
      </c>
      <c r="H39" s="70"/>
    </row>
    <row r="40" s="54" customFormat="1" ht="23" customHeight="1" spans="1:8">
      <c r="A40" s="68"/>
      <c r="B40" s="89"/>
      <c r="C40" s="74" t="s">
        <v>13</v>
      </c>
      <c r="D40" s="81">
        <v>22226.8</v>
      </c>
      <c r="E40" s="81">
        <v>21900.8</v>
      </c>
      <c r="F40" s="81">
        <v>22553.8</v>
      </c>
      <c r="G40" s="76">
        <f t="shared" si="4"/>
        <v>653</v>
      </c>
      <c r="H40" s="70"/>
    </row>
    <row r="41" s="54" customFormat="1" ht="23" customHeight="1" spans="1:8">
      <c r="A41" s="68">
        <f>A39+1</f>
        <v>19</v>
      </c>
      <c r="B41" s="89" t="s">
        <v>34</v>
      </c>
      <c r="C41" s="74" t="s">
        <v>12</v>
      </c>
      <c r="D41" s="85">
        <v>25735</v>
      </c>
      <c r="E41" s="85">
        <v>25648</v>
      </c>
      <c r="F41" s="85">
        <v>25821</v>
      </c>
      <c r="G41" s="76">
        <f t="shared" si="4"/>
        <v>173</v>
      </c>
      <c r="H41" s="70"/>
    </row>
    <row r="42" s="54" customFormat="1" ht="23" customHeight="1" spans="1:8">
      <c r="A42" s="68"/>
      <c r="B42" s="89"/>
      <c r="C42" s="74" t="s">
        <v>13</v>
      </c>
      <c r="D42" s="87">
        <v>25761.73</v>
      </c>
      <c r="E42" s="87">
        <v>25676.73</v>
      </c>
      <c r="F42" s="87">
        <v>25848.73</v>
      </c>
      <c r="G42" s="76">
        <f t="shared" si="4"/>
        <v>172</v>
      </c>
      <c r="H42" s="70"/>
    </row>
    <row r="43" s="54" customFormat="1" ht="23" customHeight="1" spans="1:8">
      <c r="A43" s="68">
        <f>A41+1</f>
        <v>20</v>
      </c>
      <c r="B43" s="68" t="s">
        <v>35</v>
      </c>
      <c r="C43" s="74" t="s">
        <v>12</v>
      </c>
      <c r="D43" s="85">
        <v>27468</v>
      </c>
      <c r="E43" s="85">
        <v>27078</v>
      </c>
      <c r="F43" s="85">
        <v>27859</v>
      </c>
      <c r="G43" s="76">
        <f t="shared" ref="G43:G58" si="5">F43-E43</f>
        <v>781</v>
      </c>
      <c r="H43" s="70"/>
    </row>
    <row r="44" s="54" customFormat="1" ht="23" customHeight="1" spans="1:8">
      <c r="A44" s="68"/>
      <c r="B44" s="68"/>
      <c r="C44" s="74" t="s">
        <v>13</v>
      </c>
      <c r="D44" s="87">
        <v>27465</v>
      </c>
      <c r="E44" s="87">
        <v>27080</v>
      </c>
      <c r="F44" s="87">
        <v>27854</v>
      </c>
      <c r="G44" s="76">
        <f t="shared" si="5"/>
        <v>774</v>
      </c>
      <c r="H44" s="70"/>
    </row>
    <row r="45" s="54" customFormat="1" ht="23" customHeight="1" spans="1:8">
      <c r="A45" s="68">
        <f>A43+1</f>
        <v>21</v>
      </c>
      <c r="B45" s="68" t="s">
        <v>36</v>
      </c>
      <c r="C45" s="74" t="s">
        <v>12</v>
      </c>
      <c r="D45" s="84">
        <v>28522</v>
      </c>
      <c r="E45" s="83">
        <v>28458.5</v>
      </c>
      <c r="F45" s="83">
        <v>28590</v>
      </c>
      <c r="G45" s="76">
        <f t="shared" si="5"/>
        <v>131.5</v>
      </c>
      <c r="H45" s="70" t="s">
        <v>37</v>
      </c>
    </row>
    <row r="46" s="54" customFormat="1" ht="23" customHeight="1" spans="1:8">
      <c r="A46" s="68"/>
      <c r="B46" s="68"/>
      <c r="C46" s="74" t="s">
        <v>13</v>
      </c>
      <c r="D46" s="84">
        <v>28524.25</v>
      </c>
      <c r="E46" s="83">
        <v>28458.5</v>
      </c>
      <c r="F46" s="83">
        <v>28594.5</v>
      </c>
      <c r="G46" s="76">
        <f t="shared" ref="G46" si="6">F46-E46</f>
        <v>136</v>
      </c>
      <c r="H46" s="70" t="s">
        <v>37</v>
      </c>
    </row>
    <row r="47" s="54" customFormat="1" ht="23" customHeight="1" spans="1:8">
      <c r="A47" s="68">
        <f>A45+1</f>
        <v>22</v>
      </c>
      <c r="B47" s="68" t="s">
        <v>38</v>
      </c>
      <c r="C47" s="74" t="s">
        <v>12</v>
      </c>
      <c r="D47" s="84">
        <v>29474</v>
      </c>
      <c r="E47" s="83">
        <v>29286</v>
      </c>
      <c r="F47" s="83">
        <v>29662</v>
      </c>
      <c r="G47" s="76">
        <f t="shared" ref="G47" si="7">F47-E47</f>
        <v>376</v>
      </c>
      <c r="H47" s="70"/>
    </row>
    <row r="48" s="54" customFormat="1" ht="23" customHeight="1" spans="1:8">
      <c r="A48" s="68"/>
      <c r="B48" s="68"/>
      <c r="C48" s="74" t="s">
        <v>13</v>
      </c>
      <c r="D48" s="84">
        <v>29474</v>
      </c>
      <c r="E48" s="83">
        <v>29290.5</v>
      </c>
      <c r="F48" s="83">
        <v>29666</v>
      </c>
      <c r="G48" s="76">
        <f t="shared" si="5"/>
        <v>375.5</v>
      </c>
      <c r="H48" s="70"/>
    </row>
    <row r="49" s="54" customFormat="1" ht="23" customHeight="1" spans="1:8">
      <c r="A49" s="68">
        <f>A47+1</f>
        <v>23</v>
      </c>
      <c r="B49" s="68" t="s">
        <v>39</v>
      </c>
      <c r="C49" s="74" t="s">
        <v>12</v>
      </c>
      <c r="D49" s="85">
        <v>32062</v>
      </c>
      <c r="E49" s="85">
        <v>32032</v>
      </c>
      <c r="F49" s="85">
        <v>32092</v>
      </c>
      <c r="G49" s="76">
        <f t="shared" si="5"/>
        <v>60</v>
      </c>
      <c r="H49" s="70"/>
    </row>
    <row r="50" s="54" customFormat="1" ht="23" customHeight="1" spans="1:8">
      <c r="A50" s="68"/>
      <c r="B50" s="68" t="s">
        <v>40</v>
      </c>
      <c r="C50" s="74" t="s">
        <v>12</v>
      </c>
      <c r="D50" s="85">
        <v>32286.5</v>
      </c>
      <c r="E50" s="85">
        <v>32223</v>
      </c>
      <c r="F50" s="85">
        <v>32350</v>
      </c>
      <c r="G50" s="76">
        <f t="shared" ref="G50" si="8">F50-E50</f>
        <v>127</v>
      </c>
      <c r="H50" s="70"/>
    </row>
    <row r="51" s="54" customFormat="1" ht="23" customHeight="1" spans="1:8">
      <c r="A51" s="68"/>
      <c r="B51" s="68" t="s">
        <v>40</v>
      </c>
      <c r="C51" s="74" t="s">
        <v>13</v>
      </c>
      <c r="D51" s="90">
        <v>32213.5</v>
      </c>
      <c r="E51" s="91">
        <v>32023.5</v>
      </c>
      <c r="F51" s="91">
        <v>32397</v>
      </c>
      <c r="G51" s="76">
        <f t="shared" si="5"/>
        <v>373.5</v>
      </c>
      <c r="H51" s="70"/>
    </row>
    <row r="52" s="54" customFormat="1" ht="23" customHeight="1" spans="1:8">
      <c r="A52" s="68">
        <f>A49+1</f>
        <v>24</v>
      </c>
      <c r="B52" s="68" t="s">
        <v>41</v>
      </c>
      <c r="C52" s="74" t="s">
        <v>12</v>
      </c>
      <c r="D52" s="84">
        <v>32529.5</v>
      </c>
      <c r="E52" s="83">
        <v>32466</v>
      </c>
      <c r="F52" s="83">
        <v>32593</v>
      </c>
      <c r="G52" s="76">
        <f t="shared" ref="G52:G53" si="9">F52-E52</f>
        <v>127</v>
      </c>
      <c r="H52" s="70"/>
    </row>
    <row r="53" s="54" customFormat="1" ht="23" customHeight="1" spans="1:8">
      <c r="A53" s="68"/>
      <c r="B53" s="68"/>
      <c r="C53" s="74" t="s">
        <v>13</v>
      </c>
      <c r="D53" s="84">
        <v>32556.5</v>
      </c>
      <c r="E53" s="83">
        <v>32493</v>
      </c>
      <c r="F53" s="83">
        <v>32620</v>
      </c>
      <c r="G53" s="76">
        <f t="shared" si="9"/>
        <v>127</v>
      </c>
      <c r="H53" s="70"/>
    </row>
    <row r="54" s="54" customFormat="1" ht="23" customHeight="1" spans="1:8">
      <c r="A54" s="68">
        <f>A52+1</f>
        <v>25</v>
      </c>
      <c r="B54" s="68" t="s">
        <v>42</v>
      </c>
      <c r="C54" s="74" t="s">
        <v>12</v>
      </c>
      <c r="D54" s="84">
        <v>33263.6</v>
      </c>
      <c r="E54" s="83">
        <v>33223.6</v>
      </c>
      <c r="F54" s="83">
        <v>33305.6</v>
      </c>
      <c r="G54" s="76">
        <f t="shared" ref="G54:G55" si="10">F54-E54</f>
        <v>82</v>
      </c>
      <c r="H54" s="70"/>
    </row>
    <row r="55" s="54" customFormat="1" ht="23" customHeight="1" spans="1:8">
      <c r="A55" s="68"/>
      <c r="B55" s="68"/>
      <c r="C55" s="74" t="s">
        <v>13</v>
      </c>
      <c r="D55" s="84">
        <v>33248</v>
      </c>
      <c r="E55" s="83">
        <v>33208</v>
      </c>
      <c r="F55" s="83">
        <v>33288</v>
      </c>
      <c r="G55" s="76">
        <f t="shared" si="10"/>
        <v>80</v>
      </c>
      <c r="H55" s="70"/>
    </row>
    <row r="56" s="54" customFormat="1" ht="23" customHeight="1" spans="1:8">
      <c r="A56" s="68">
        <f>A54+1</f>
        <v>26</v>
      </c>
      <c r="B56" s="92" t="s">
        <v>43</v>
      </c>
      <c r="C56" s="74" t="s">
        <v>12</v>
      </c>
      <c r="D56" s="84">
        <v>34156</v>
      </c>
      <c r="E56" s="83">
        <v>34102</v>
      </c>
      <c r="F56" s="83">
        <v>34211</v>
      </c>
      <c r="G56" s="76">
        <f t="shared" si="5"/>
        <v>109</v>
      </c>
      <c r="H56" s="70"/>
    </row>
    <row r="57" s="54" customFormat="1" ht="23" customHeight="1" spans="1:8">
      <c r="A57" s="68"/>
      <c r="B57" s="92" t="s">
        <v>44</v>
      </c>
      <c r="C57" s="74" t="s">
        <v>13</v>
      </c>
      <c r="D57" s="84">
        <v>34150</v>
      </c>
      <c r="E57" s="83">
        <v>34086.5</v>
      </c>
      <c r="F57" s="83">
        <v>34222</v>
      </c>
      <c r="G57" s="76">
        <f t="shared" si="5"/>
        <v>135.5</v>
      </c>
      <c r="H57" s="70"/>
    </row>
    <row r="58" s="54" customFormat="1" ht="23" customHeight="1" spans="1:8">
      <c r="A58" s="68">
        <f>A56+1</f>
        <v>27</v>
      </c>
      <c r="B58" s="68" t="s">
        <v>45</v>
      </c>
      <c r="C58" s="74" t="s">
        <v>12</v>
      </c>
      <c r="D58" s="84">
        <v>34626</v>
      </c>
      <c r="E58" s="83">
        <v>34573</v>
      </c>
      <c r="F58" s="83">
        <v>34674.5</v>
      </c>
      <c r="G58" s="76">
        <f t="shared" si="5"/>
        <v>101.5</v>
      </c>
      <c r="H58" s="70"/>
    </row>
    <row r="59" s="54" customFormat="1" ht="23" customHeight="1" spans="1:8">
      <c r="A59" s="68"/>
      <c r="B59" s="68"/>
      <c r="C59" s="74" t="s">
        <v>13</v>
      </c>
      <c r="D59" s="84">
        <v>34626</v>
      </c>
      <c r="E59" s="83">
        <v>34573</v>
      </c>
      <c r="F59" s="83">
        <v>34679</v>
      </c>
      <c r="G59" s="76">
        <f t="shared" ref="G59:G61" si="11">F59-E59</f>
        <v>106</v>
      </c>
      <c r="H59" s="70"/>
    </row>
    <row r="60" s="54" customFormat="1" ht="23" customHeight="1" spans="1:8">
      <c r="A60" s="68">
        <f>A58+1</f>
        <v>28</v>
      </c>
      <c r="B60" s="68" t="s">
        <v>46</v>
      </c>
      <c r="C60" s="74" t="s">
        <v>12</v>
      </c>
      <c r="D60" s="84">
        <v>36510</v>
      </c>
      <c r="E60" s="84">
        <v>36321.5</v>
      </c>
      <c r="F60" s="84">
        <v>36721.46</v>
      </c>
      <c r="G60" s="76">
        <f t="shared" si="11"/>
        <v>399.959999999999</v>
      </c>
      <c r="H60" s="70"/>
    </row>
    <row r="61" s="54" customFormat="1" ht="23" customHeight="1" spans="1:8">
      <c r="A61" s="68"/>
      <c r="B61" s="68"/>
      <c r="C61" s="74" t="s">
        <v>13</v>
      </c>
      <c r="D61" s="84">
        <v>36510</v>
      </c>
      <c r="E61" s="84">
        <v>36321.5</v>
      </c>
      <c r="F61" s="84">
        <v>36721.46</v>
      </c>
      <c r="G61" s="76">
        <f t="shared" si="11"/>
        <v>399.959999999999</v>
      </c>
      <c r="H61" s="70"/>
    </row>
    <row r="62" s="54" customFormat="1" ht="23" customHeight="1" spans="1:8">
      <c r="A62" s="68">
        <f>A60+1</f>
        <v>29</v>
      </c>
      <c r="B62" s="68" t="s">
        <v>47</v>
      </c>
      <c r="C62" s="74" t="s">
        <v>12</v>
      </c>
      <c r="D62" s="88">
        <v>36988</v>
      </c>
      <c r="E62" s="88">
        <v>36760</v>
      </c>
      <c r="F62" s="88">
        <v>37211.5</v>
      </c>
      <c r="G62" s="76">
        <f t="shared" ref="G62:G67" si="12">F62-E62</f>
        <v>451.5</v>
      </c>
      <c r="H62" s="70"/>
    </row>
    <row r="63" s="54" customFormat="1" ht="23" customHeight="1" spans="1:8">
      <c r="A63" s="68"/>
      <c r="B63" s="68"/>
      <c r="C63" s="74" t="s">
        <v>13</v>
      </c>
      <c r="D63" s="81">
        <v>36988</v>
      </c>
      <c r="E63" s="81">
        <v>36764.5</v>
      </c>
      <c r="F63" s="81">
        <v>37211.5</v>
      </c>
      <c r="G63" s="76">
        <f t="shared" si="12"/>
        <v>447</v>
      </c>
      <c r="H63" s="70"/>
    </row>
    <row r="64" s="54" customFormat="1" ht="22.6" customHeight="1" spans="1:8">
      <c r="A64" s="68">
        <f>A62+1</f>
        <v>30</v>
      </c>
      <c r="B64" s="68" t="s">
        <v>48</v>
      </c>
      <c r="C64" s="74" t="s">
        <v>12</v>
      </c>
      <c r="D64" s="88">
        <v>38057.2</v>
      </c>
      <c r="E64" s="88">
        <v>37331.2</v>
      </c>
      <c r="F64" s="88">
        <v>38785.2</v>
      </c>
      <c r="G64" s="76">
        <f t="shared" si="12"/>
        <v>1454</v>
      </c>
      <c r="H64" s="70"/>
    </row>
    <row r="65" s="54" customFormat="1" ht="22.6" customHeight="1" spans="1:8">
      <c r="A65" s="68"/>
      <c r="B65" s="68"/>
      <c r="C65" s="74" t="s">
        <v>13</v>
      </c>
      <c r="D65" s="81">
        <v>38057.2</v>
      </c>
      <c r="E65" s="81">
        <v>37324.2</v>
      </c>
      <c r="F65" s="81">
        <v>38780.7</v>
      </c>
      <c r="G65" s="76">
        <f t="shared" si="12"/>
        <v>1456.5</v>
      </c>
      <c r="H65" s="70"/>
    </row>
    <row r="66" s="54" customFormat="1" ht="22.6" customHeight="1" spans="1:8">
      <c r="A66" s="68">
        <f>A64+1</f>
        <v>31</v>
      </c>
      <c r="B66" s="68" t="s">
        <v>49</v>
      </c>
      <c r="C66" s="74" t="s">
        <v>12</v>
      </c>
      <c r="D66" s="88">
        <v>39577.55</v>
      </c>
      <c r="E66" s="88">
        <v>39364.05</v>
      </c>
      <c r="F66" s="88">
        <v>39791.05</v>
      </c>
      <c r="G66" s="76">
        <f t="shared" si="12"/>
        <v>427</v>
      </c>
      <c r="H66" s="70"/>
    </row>
    <row r="67" s="54" customFormat="1" ht="22.6" customHeight="1" spans="1:8">
      <c r="A67" s="68"/>
      <c r="B67" s="68"/>
      <c r="C67" s="74" t="s">
        <v>13</v>
      </c>
      <c r="D67" s="81">
        <v>39563</v>
      </c>
      <c r="E67" s="81">
        <v>39334.5</v>
      </c>
      <c r="F67" s="81">
        <v>39791.5</v>
      </c>
      <c r="G67" s="76">
        <f t="shared" si="12"/>
        <v>457</v>
      </c>
      <c r="H67" s="70"/>
    </row>
    <row r="68" s="54" customFormat="1" ht="22.6" customHeight="1" spans="1:8">
      <c r="A68" s="68">
        <f>A66+1</f>
        <v>32</v>
      </c>
      <c r="B68" s="68" t="s">
        <v>50</v>
      </c>
      <c r="C68" s="74" t="s">
        <v>12</v>
      </c>
      <c r="D68" s="84">
        <v>40769.5</v>
      </c>
      <c r="E68" s="83">
        <v>40709</v>
      </c>
      <c r="F68" s="83">
        <v>40831.98</v>
      </c>
      <c r="G68" s="76">
        <f t="shared" ref="G68:G95" si="13">F68-E68</f>
        <v>122.980000000003</v>
      </c>
      <c r="H68" s="70"/>
    </row>
    <row r="69" s="54" customFormat="1" ht="22.6" customHeight="1" spans="1:8">
      <c r="A69" s="68"/>
      <c r="B69" s="68"/>
      <c r="C69" s="74" t="s">
        <v>13</v>
      </c>
      <c r="D69" s="84">
        <v>40770</v>
      </c>
      <c r="E69" s="83">
        <v>40709.5</v>
      </c>
      <c r="F69" s="83">
        <v>40830.9</v>
      </c>
      <c r="G69" s="76">
        <f t="shared" si="13"/>
        <v>121.400000000001</v>
      </c>
      <c r="H69" s="70"/>
    </row>
    <row r="70" s="54" customFormat="1" ht="22.6" customHeight="1" spans="1:8">
      <c r="A70" s="68">
        <f>A68+1</f>
        <v>33</v>
      </c>
      <c r="B70" s="68" t="s">
        <v>51</v>
      </c>
      <c r="C70" s="74" t="s">
        <v>12</v>
      </c>
      <c r="D70" s="88">
        <v>41730.758</v>
      </c>
      <c r="E70" s="88">
        <v>41682.258</v>
      </c>
      <c r="F70" s="88">
        <v>41779.258</v>
      </c>
      <c r="G70" s="76">
        <f t="shared" si="13"/>
        <v>97</v>
      </c>
      <c r="H70" s="70"/>
    </row>
    <row r="71" s="54" customFormat="1" ht="22.6" customHeight="1" spans="1:8">
      <c r="A71" s="68"/>
      <c r="B71" s="68"/>
      <c r="C71" s="74" t="s">
        <v>13</v>
      </c>
      <c r="D71" s="90">
        <v>41731.98</v>
      </c>
      <c r="E71" s="91">
        <v>41683.48</v>
      </c>
      <c r="F71" s="91">
        <v>41780.48</v>
      </c>
      <c r="G71" s="76">
        <f t="shared" si="13"/>
        <v>97</v>
      </c>
      <c r="H71" s="70"/>
    </row>
    <row r="72" s="54" customFormat="1" ht="22.6" customHeight="1" spans="1:8">
      <c r="A72" s="68">
        <f>A70+1</f>
        <v>34</v>
      </c>
      <c r="B72" s="68" t="s">
        <v>52</v>
      </c>
      <c r="C72" s="74" t="s">
        <v>12</v>
      </c>
      <c r="D72" s="88">
        <v>42187.7</v>
      </c>
      <c r="E72" s="88">
        <v>42160.7</v>
      </c>
      <c r="F72" s="88">
        <v>42214.7</v>
      </c>
      <c r="G72" s="76">
        <f t="shared" si="13"/>
        <v>54</v>
      </c>
      <c r="H72" s="70"/>
    </row>
    <row r="73" s="54" customFormat="1" ht="22.6" customHeight="1" spans="1:8">
      <c r="A73" s="68"/>
      <c r="B73" s="68"/>
      <c r="C73" s="74" t="s">
        <v>13</v>
      </c>
      <c r="D73" s="84">
        <v>42190</v>
      </c>
      <c r="E73" s="84">
        <v>42163</v>
      </c>
      <c r="F73" s="84">
        <v>42217</v>
      </c>
      <c r="G73" s="76">
        <f t="shared" si="13"/>
        <v>54</v>
      </c>
      <c r="H73" s="70"/>
    </row>
    <row r="74" s="54" customFormat="1" ht="22.6" customHeight="1" spans="1:8">
      <c r="A74" s="68">
        <f>A72+1</f>
        <v>35</v>
      </c>
      <c r="B74" s="68" t="s">
        <v>53</v>
      </c>
      <c r="C74" s="74" t="s">
        <v>12</v>
      </c>
      <c r="D74" s="88">
        <v>44480</v>
      </c>
      <c r="E74" s="88">
        <v>44415</v>
      </c>
      <c r="F74" s="88">
        <v>44543.5</v>
      </c>
      <c r="G74" s="76">
        <f t="shared" si="13"/>
        <v>128.5</v>
      </c>
      <c r="H74" s="70"/>
    </row>
    <row r="75" s="54" customFormat="1" ht="22.6" customHeight="1" spans="1:8">
      <c r="A75" s="68"/>
      <c r="B75" s="68"/>
      <c r="C75" s="74" t="s">
        <v>13</v>
      </c>
      <c r="D75" s="84">
        <v>44483</v>
      </c>
      <c r="E75" s="84">
        <v>44418</v>
      </c>
      <c r="F75" s="84">
        <v>44546.5</v>
      </c>
      <c r="G75" s="76">
        <f t="shared" si="13"/>
        <v>128.5</v>
      </c>
      <c r="H75" s="70"/>
    </row>
    <row r="76" s="54" customFormat="1" ht="22.6" customHeight="1" spans="1:8">
      <c r="A76" s="68">
        <f>A74+1</f>
        <v>36</v>
      </c>
      <c r="B76" s="68" t="s">
        <v>54</v>
      </c>
      <c r="C76" s="74" t="s">
        <v>12</v>
      </c>
      <c r="D76" s="88">
        <v>46565.92</v>
      </c>
      <c r="E76" s="88">
        <v>46127.42</v>
      </c>
      <c r="F76" s="88">
        <v>47008.92</v>
      </c>
      <c r="G76" s="76">
        <f t="shared" si="13"/>
        <v>881.5</v>
      </c>
      <c r="H76" s="70"/>
    </row>
    <row r="77" s="54" customFormat="1" ht="22.6" customHeight="1" spans="1:8">
      <c r="A77" s="68"/>
      <c r="B77" s="68"/>
      <c r="C77" s="74" t="s">
        <v>13</v>
      </c>
      <c r="D77" s="84">
        <v>46548</v>
      </c>
      <c r="E77" s="84">
        <v>46124.5</v>
      </c>
      <c r="F77" s="84">
        <v>46976</v>
      </c>
      <c r="G77" s="76">
        <f t="shared" si="13"/>
        <v>851.5</v>
      </c>
      <c r="H77" s="70"/>
    </row>
    <row r="78" s="54" customFormat="1" ht="22.6" customHeight="1" spans="1:8">
      <c r="A78" s="68">
        <f>A76+1</f>
        <v>37</v>
      </c>
      <c r="B78" s="68" t="s">
        <v>55</v>
      </c>
      <c r="C78" s="74" t="s">
        <v>12</v>
      </c>
      <c r="D78" s="84">
        <v>47754</v>
      </c>
      <c r="E78" s="84">
        <v>47513</v>
      </c>
      <c r="F78" s="84">
        <v>47997</v>
      </c>
      <c r="G78" s="76">
        <f t="shared" si="13"/>
        <v>484</v>
      </c>
      <c r="H78" s="70"/>
    </row>
    <row r="79" s="54" customFormat="1" ht="22.6" customHeight="1" spans="1:8">
      <c r="A79" s="68"/>
      <c r="B79" s="68"/>
      <c r="C79" s="74" t="s">
        <v>13</v>
      </c>
      <c r="D79" s="84">
        <v>47737</v>
      </c>
      <c r="E79" s="84">
        <v>47488.5</v>
      </c>
      <c r="F79" s="84">
        <v>47988</v>
      </c>
      <c r="G79" s="76">
        <f t="shared" si="13"/>
        <v>499.5</v>
      </c>
      <c r="H79" s="70"/>
    </row>
    <row r="80" s="54" customFormat="1" ht="22.6" customHeight="1" spans="1:8">
      <c r="A80" s="68">
        <v>38</v>
      </c>
      <c r="B80" s="68" t="s">
        <v>56</v>
      </c>
      <c r="C80" s="74" t="s">
        <v>12</v>
      </c>
      <c r="D80" s="88">
        <v>48796.1</v>
      </c>
      <c r="E80" s="88">
        <v>48702.6</v>
      </c>
      <c r="F80" s="88">
        <v>48889.6</v>
      </c>
      <c r="G80" s="76">
        <f t="shared" si="13"/>
        <v>187</v>
      </c>
      <c r="H80" s="70"/>
    </row>
    <row r="81" s="54" customFormat="1" ht="22.6" customHeight="1" spans="1:8">
      <c r="A81" s="68"/>
      <c r="B81" s="68"/>
      <c r="C81" s="74" t="s">
        <v>13</v>
      </c>
      <c r="D81" s="88">
        <v>48826.8</v>
      </c>
      <c r="E81" s="88">
        <v>48733.3</v>
      </c>
      <c r="F81" s="88">
        <v>48920.3</v>
      </c>
      <c r="G81" s="76">
        <f t="shared" si="13"/>
        <v>187</v>
      </c>
      <c r="H81" s="70"/>
    </row>
    <row r="82" s="54" customFormat="1" ht="22.6" customHeight="1" spans="1:8">
      <c r="A82" s="68">
        <v>39</v>
      </c>
      <c r="B82" s="68" t="s">
        <v>57</v>
      </c>
      <c r="C82" s="74" t="s">
        <v>12</v>
      </c>
      <c r="D82" s="88">
        <v>49779.2</v>
      </c>
      <c r="E82" s="88">
        <v>49720.7</v>
      </c>
      <c r="F82" s="88">
        <v>49833.7</v>
      </c>
      <c r="G82" s="76">
        <f t="shared" si="13"/>
        <v>113</v>
      </c>
      <c r="H82" s="70"/>
    </row>
    <row r="83" s="54" customFormat="1" ht="22.6" customHeight="1" spans="1:8">
      <c r="A83" s="68"/>
      <c r="B83" s="68"/>
      <c r="C83" s="74" t="s">
        <v>13</v>
      </c>
      <c r="D83" s="84">
        <v>49757</v>
      </c>
      <c r="E83" s="84">
        <v>49698.5</v>
      </c>
      <c r="F83" s="84">
        <v>49811.5</v>
      </c>
      <c r="G83" s="76">
        <f t="shared" si="13"/>
        <v>113</v>
      </c>
      <c r="H83" s="70"/>
    </row>
    <row r="84" s="54" customFormat="1" ht="22.6" customHeight="1" spans="1:8">
      <c r="A84" s="68">
        <v>40</v>
      </c>
      <c r="B84" s="68" t="s">
        <v>58</v>
      </c>
      <c r="C84" s="74" t="s">
        <v>12</v>
      </c>
      <c r="D84" s="88">
        <v>51866.25</v>
      </c>
      <c r="E84" s="88">
        <v>51650.5</v>
      </c>
      <c r="F84" s="88">
        <v>52082</v>
      </c>
      <c r="G84" s="76">
        <f t="shared" si="13"/>
        <v>431.5</v>
      </c>
      <c r="H84" s="70"/>
    </row>
    <row r="85" s="54" customFormat="1" ht="22.6" customHeight="1" spans="1:8">
      <c r="A85" s="68"/>
      <c r="B85" s="68"/>
      <c r="C85" s="74" t="s">
        <v>13</v>
      </c>
      <c r="D85" s="88">
        <v>51837.75</v>
      </c>
      <c r="E85" s="88">
        <v>51626.5</v>
      </c>
      <c r="F85" s="93">
        <v>52049</v>
      </c>
      <c r="G85" s="76">
        <f t="shared" si="13"/>
        <v>422.5</v>
      </c>
      <c r="H85" s="70"/>
    </row>
    <row r="86" s="54" customFormat="1" ht="22.6" customHeight="1" spans="1:11">
      <c r="A86" s="68">
        <v>41</v>
      </c>
      <c r="B86" s="68" t="s">
        <v>59</v>
      </c>
      <c r="C86" s="74" t="s">
        <v>12</v>
      </c>
      <c r="D86" s="93">
        <v>52589</v>
      </c>
      <c r="E86" s="93">
        <v>52456</v>
      </c>
      <c r="F86" s="93">
        <v>52717.5</v>
      </c>
      <c r="G86" s="76">
        <f t="shared" si="13"/>
        <v>261.5</v>
      </c>
      <c r="H86" s="70"/>
      <c r="K86" s="94"/>
    </row>
    <row r="87" s="54" customFormat="1" ht="22.6" customHeight="1" spans="1:8">
      <c r="A87" s="68"/>
      <c r="B87" s="68"/>
      <c r="C87" s="74" t="s">
        <v>13</v>
      </c>
      <c r="D87" s="93">
        <v>52654.5</v>
      </c>
      <c r="E87" s="93">
        <v>52427</v>
      </c>
      <c r="F87" s="93">
        <v>52702</v>
      </c>
      <c r="G87" s="76">
        <f t="shared" si="13"/>
        <v>275</v>
      </c>
      <c r="H87" s="70"/>
    </row>
    <row r="88" s="54" customFormat="1" ht="22.6" customHeight="1" spans="1:8">
      <c r="A88" s="68">
        <v>42</v>
      </c>
      <c r="B88" s="68" t="s">
        <v>60</v>
      </c>
      <c r="C88" s="74" t="s">
        <v>12</v>
      </c>
      <c r="D88" s="88">
        <v>52928.5</v>
      </c>
      <c r="E88" s="88">
        <v>52815</v>
      </c>
      <c r="F88" s="88">
        <v>53044.5</v>
      </c>
      <c r="G88" s="76">
        <f t="shared" si="13"/>
        <v>229.5</v>
      </c>
      <c r="H88" s="70"/>
    </row>
    <row r="89" s="54" customFormat="1" ht="22.6" customHeight="1" spans="1:8">
      <c r="A89" s="68"/>
      <c r="B89" s="68"/>
      <c r="C89" s="74" t="s">
        <v>13</v>
      </c>
      <c r="D89" s="84">
        <v>52909</v>
      </c>
      <c r="E89" s="84">
        <v>52805.5</v>
      </c>
      <c r="F89" s="84">
        <v>53015</v>
      </c>
      <c r="G89" s="76">
        <f t="shared" si="13"/>
        <v>209.5</v>
      </c>
      <c r="H89" s="70"/>
    </row>
    <row r="90" s="54" customFormat="1" ht="22.6" customHeight="1" spans="1:8">
      <c r="A90" s="68">
        <v>43</v>
      </c>
      <c r="B90" s="68" t="s">
        <v>61</v>
      </c>
      <c r="C90" s="74" t="s">
        <v>12</v>
      </c>
      <c r="D90" s="88">
        <v>54463</v>
      </c>
      <c r="E90" s="88">
        <v>54382</v>
      </c>
      <c r="F90" s="88">
        <v>54544</v>
      </c>
      <c r="G90" s="76">
        <f t="shared" si="13"/>
        <v>162</v>
      </c>
      <c r="H90" s="70"/>
    </row>
    <row r="91" s="54" customFormat="1" ht="22.6" customHeight="1" spans="1:8">
      <c r="A91" s="68"/>
      <c r="B91" s="68"/>
      <c r="C91" s="74" t="s">
        <v>13</v>
      </c>
      <c r="D91" s="81">
        <v>54452</v>
      </c>
      <c r="E91" s="81">
        <v>54372</v>
      </c>
      <c r="F91" s="81">
        <v>54532</v>
      </c>
      <c r="G91" s="76">
        <f t="shared" si="13"/>
        <v>160</v>
      </c>
      <c r="H91" s="70"/>
    </row>
    <row r="92" s="54" customFormat="1" ht="22.6" customHeight="1" spans="1:8">
      <c r="A92" s="68">
        <v>44</v>
      </c>
      <c r="B92" s="68" t="s">
        <v>62</v>
      </c>
      <c r="C92" s="74" t="s">
        <v>12</v>
      </c>
      <c r="D92" s="86">
        <v>56045</v>
      </c>
      <c r="E92" s="86">
        <v>55917</v>
      </c>
      <c r="F92" s="86">
        <v>56171</v>
      </c>
      <c r="G92" s="76">
        <f t="shared" si="13"/>
        <v>254</v>
      </c>
      <c r="H92" s="70"/>
    </row>
    <row r="93" s="54" customFormat="1" ht="22.6" customHeight="1" spans="1:8">
      <c r="A93" s="68"/>
      <c r="B93" s="68"/>
      <c r="C93" s="74" t="s">
        <v>13</v>
      </c>
      <c r="D93" s="79">
        <v>56030</v>
      </c>
      <c r="E93" s="79">
        <v>55902</v>
      </c>
      <c r="F93" s="79">
        <v>56155</v>
      </c>
      <c r="G93" s="76">
        <f t="shared" si="13"/>
        <v>253</v>
      </c>
      <c r="H93" s="70"/>
    </row>
    <row r="94" s="54" customFormat="1" ht="22.6" customHeight="1" spans="1:8">
      <c r="A94" s="68">
        <v>45</v>
      </c>
      <c r="B94" s="68" t="s">
        <v>63</v>
      </c>
      <c r="C94" s="74" t="s">
        <v>12</v>
      </c>
      <c r="D94" s="88">
        <v>61945</v>
      </c>
      <c r="E94" s="88">
        <v>61072.059</v>
      </c>
      <c r="F94" s="88">
        <v>63918.6</v>
      </c>
      <c r="G94" s="76">
        <f t="shared" si="13"/>
        <v>2846.541</v>
      </c>
      <c r="H94" s="68" t="s">
        <v>64</v>
      </c>
    </row>
    <row r="95" s="54" customFormat="1" ht="22.6" customHeight="1" spans="1:8">
      <c r="A95" s="68"/>
      <c r="B95" s="68"/>
      <c r="C95" s="74" t="s">
        <v>13</v>
      </c>
      <c r="D95" s="81">
        <v>61945</v>
      </c>
      <c r="E95" s="81">
        <v>61010.846</v>
      </c>
      <c r="F95" s="81">
        <v>63918.6</v>
      </c>
      <c r="G95" s="76">
        <f t="shared" si="13"/>
        <v>2907.754</v>
      </c>
      <c r="H95" s="68"/>
    </row>
    <row r="96" s="54" customFormat="1" ht="22.5" customHeight="1" spans="1:8">
      <c r="A96" s="68">
        <v>46</v>
      </c>
      <c r="B96" s="68" t="s">
        <v>65</v>
      </c>
      <c r="C96" s="74" t="s">
        <v>12</v>
      </c>
      <c r="D96" s="88">
        <v>65410</v>
      </c>
      <c r="E96" s="88">
        <v>65322</v>
      </c>
      <c r="F96" s="88">
        <v>65498</v>
      </c>
      <c r="G96" s="76">
        <f t="shared" ref="G96:G159" si="14">F96-E96</f>
        <v>176</v>
      </c>
      <c r="H96" s="70"/>
    </row>
    <row r="97" s="54" customFormat="1" ht="22.5" customHeight="1" spans="1:8">
      <c r="A97" s="68"/>
      <c r="B97" s="68"/>
      <c r="C97" s="74" t="s">
        <v>13</v>
      </c>
      <c r="D97" s="81">
        <v>65410</v>
      </c>
      <c r="E97" s="81">
        <v>65322</v>
      </c>
      <c r="F97" s="81">
        <v>65498</v>
      </c>
      <c r="G97" s="76">
        <f t="shared" si="14"/>
        <v>176</v>
      </c>
      <c r="H97" s="70"/>
    </row>
    <row r="98" s="54" customFormat="1" ht="22.5" customHeight="1" spans="1:8">
      <c r="A98" s="68">
        <v>47</v>
      </c>
      <c r="B98" s="68" t="s">
        <v>66</v>
      </c>
      <c r="C98" s="74" t="s">
        <v>12</v>
      </c>
      <c r="D98" s="88">
        <v>66070</v>
      </c>
      <c r="E98" s="88">
        <v>65904</v>
      </c>
      <c r="F98" s="88">
        <v>66238</v>
      </c>
      <c r="G98" s="76">
        <f t="shared" si="14"/>
        <v>334</v>
      </c>
      <c r="H98" s="70"/>
    </row>
    <row r="99" s="54" customFormat="1" ht="22.5" customHeight="1" spans="1:8">
      <c r="A99" s="68"/>
      <c r="B99" s="68"/>
      <c r="C99" s="74" t="s">
        <v>13</v>
      </c>
      <c r="D99" s="81">
        <v>66070</v>
      </c>
      <c r="E99" s="81">
        <v>65904</v>
      </c>
      <c r="F99" s="81">
        <v>66238</v>
      </c>
      <c r="G99" s="76">
        <f t="shared" si="14"/>
        <v>334</v>
      </c>
      <c r="H99" s="70"/>
    </row>
    <row r="100" s="54" customFormat="1" ht="22.5" customHeight="1" spans="1:8">
      <c r="A100" s="68">
        <v>48</v>
      </c>
      <c r="B100" s="68" t="s">
        <v>67</v>
      </c>
      <c r="C100" s="74" t="s">
        <v>12</v>
      </c>
      <c r="D100" s="85">
        <v>69338</v>
      </c>
      <c r="E100" s="86">
        <v>66753</v>
      </c>
      <c r="F100" s="86">
        <v>67928</v>
      </c>
      <c r="G100" s="76">
        <f t="shared" si="14"/>
        <v>1175</v>
      </c>
      <c r="H100" s="70"/>
    </row>
    <row r="101" s="54" customFormat="1" ht="22.5" customHeight="1" spans="1:8">
      <c r="A101" s="68"/>
      <c r="B101" s="68"/>
      <c r="C101" s="74" t="s">
        <v>13</v>
      </c>
      <c r="D101" s="84">
        <v>69318</v>
      </c>
      <c r="E101" s="84">
        <v>66713</v>
      </c>
      <c r="F101" s="84">
        <v>67926</v>
      </c>
      <c r="G101" s="76">
        <f t="shared" si="14"/>
        <v>1213</v>
      </c>
      <c r="H101" s="70"/>
    </row>
    <row r="102" s="54" customFormat="1" ht="22.5" customHeight="1" spans="1:8">
      <c r="A102" s="68">
        <v>49</v>
      </c>
      <c r="B102" s="68" t="s">
        <v>68</v>
      </c>
      <c r="C102" s="74" t="s">
        <v>12</v>
      </c>
      <c r="D102" s="88">
        <v>72205</v>
      </c>
      <c r="E102" s="88">
        <v>72066.5</v>
      </c>
      <c r="F102" s="88">
        <v>72346</v>
      </c>
      <c r="G102" s="76">
        <f t="shared" si="14"/>
        <v>279.5</v>
      </c>
      <c r="H102" s="70"/>
    </row>
    <row r="103" s="54" customFormat="1" ht="22.5" customHeight="1" spans="1:8">
      <c r="A103" s="68"/>
      <c r="B103" s="68"/>
      <c r="C103" s="74" t="s">
        <v>13</v>
      </c>
      <c r="D103" s="81">
        <v>72205</v>
      </c>
      <c r="E103" s="81">
        <v>72066.5</v>
      </c>
      <c r="F103" s="81">
        <v>72346</v>
      </c>
      <c r="G103" s="76">
        <f t="shared" si="14"/>
        <v>279.5</v>
      </c>
      <c r="H103" s="70"/>
    </row>
    <row r="104" s="54" customFormat="1" ht="22.5" customHeight="1" spans="1:8">
      <c r="A104" s="68">
        <v>50</v>
      </c>
      <c r="B104" s="68" t="s">
        <v>69</v>
      </c>
      <c r="C104" s="74" t="s">
        <v>12</v>
      </c>
      <c r="D104" s="85">
        <v>74630</v>
      </c>
      <c r="E104" s="86">
        <v>74397</v>
      </c>
      <c r="F104" s="86">
        <v>74861</v>
      </c>
      <c r="G104" s="76">
        <f t="shared" si="14"/>
        <v>464</v>
      </c>
      <c r="H104" s="70"/>
    </row>
    <row r="105" s="54" customFormat="1" ht="22.5" customHeight="1" spans="1:8">
      <c r="A105" s="68"/>
      <c r="B105" s="68"/>
      <c r="C105" s="74" t="s">
        <v>13</v>
      </c>
      <c r="D105" s="87">
        <v>74630</v>
      </c>
      <c r="E105" s="79">
        <v>74397</v>
      </c>
      <c r="F105" s="79">
        <v>74861</v>
      </c>
      <c r="G105" s="76">
        <f t="shared" si="14"/>
        <v>464</v>
      </c>
      <c r="H105" s="70"/>
    </row>
    <row r="106" s="54" customFormat="1" ht="22.5" customHeight="1" spans="1:8">
      <c r="A106" s="68">
        <v>51</v>
      </c>
      <c r="B106" s="68" t="s">
        <v>70</v>
      </c>
      <c r="C106" s="74" t="s">
        <v>12</v>
      </c>
      <c r="D106" s="88">
        <v>70932</v>
      </c>
      <c r="E106" s="88">
        <v>70686</v>
      </c>
      <c r="F106" s="88">
        <v>71180</v>
      </c>
      <c r="G106" s="76">
        <f t="shared" si="14"/>
        <v>494</v>
      </c>
      <c r="H106" s="70"/>
    </row>
    <row r="107" s="54" customFormat="1" ht="22.5" customHeight="1" spans="1:8">
      <c r="A107" s="68"/>
      <c r="B107" s="68"/>
      <c r="C107" s="74" t="s">
        <v>13</v>
      </c>
      <c r="D107" s="81">
        <v>70932</v>
      </c>
      <c r="E107" s="81">
        <v>70686</v>
      </c>
      <c r="F107" s="81">
        <v>71180</v>
      </c>
      <c r="G107" s="76">
        <f t="shared" si="14"/>
        <v>494</v>
      </c>
      <c r="H107" s="70"/>
    </row>
    <row r="108" s="54" customFormat="1" ht="22.5" customHeight="1" spans="1:8">
      <c r="A108" s="68">
        <v>52</v>
      </c>
      <c r="B108" s="68" t="s">
        <v>71</v>
      </c>
      <c r="C108" s="74" t="s">
        <v>12</v>
      </c>
      <c r="D108" s="88">
        <v>71362</v>
      </c>
      <c r="E108" s="88">
        <v>71340.96</v>
      </c>
      <c r="F108" s="88">
        <v>71385.54</v>
      </c>
      <c r="G108" s="76">
        <f t="shared" si="14"/>
        <v>44.5799999999872</v>
      </c>
      <c r="H108" s="70" t="s">
        <v>72</v>
      </c>
    </row>
    <row r="109" s="54" customFormat="1" ht="22.5" customHeight="1" spans="1:8">
      <c r="A109" s="68"/>
      <c r="B109" s="68"/>
      <c r="C109" s="74" t="s">
        <v>13</v>
      </c>
      <c r="D109" s="81">
        <v>71362</v>
      </c>
      <c r="E109" s="81">
        <v>71340.96</v>
      </c>
      <c r="F109" s="81">
        <v>71385.54</v>
      </c>
      <c r="G109" s="76">
        <f t="shared" si="14"/>
        <v>44.5799999999872</v>
      </c>
      <c r="H109" s="70" t="s">
        <v>72</v>
      </c>
    </row>
    <row r="110" s="55" customFormat="1" ht="22.5" customHeight="1" spans="1:8">
      <c r="A110" s="68">
        <v>53</v>
      </c>
      <c r="B110" s="68" t="s">
        <v>73</v>
      </c>
      <c r="C110" s="74" t="s">
        <v>12</v>
      </c>
      <c r="D110" s="84">
        <v>79109</v>
      </c>
      <c r="E110" s="84">
        <v>79060.5</v>
      </c>
      <c r="F110" s="84">
        <v>79157.5</v>
      </c>
      <c r="G110" s="76">
        <f t="shared" si="14"/>
        <v>97</v>
      </c>
      <c r="H110" s="70" t="s">
        <v>74</v>
      </c>
    </row>
    <row r="111" s="55" customFormat="1" ht="22.5" customHeight="1" spans="1:8">
      <c r="A111" s="68"/>
      <c r="B111" s="68"/>
      <c r="C111" s="74" t="s">
        <v>13</v>
      </c>
      <c r="D111" s="84">
        <v>79109</v>
      </c>
      <c r="E111" s="84">
        <v>79060.5</v>
      </c>
      <c r="F111" s="84">
        <v>79157.5</v>
      </c>
      <c r="G111" s="76">
        <f t="shared" si="14"/>
        <v>97</v>
      </c>
      <c r="H111" s="70" t="s">
        <v>74</v>
      </c>
    </row>
    <row r="112" s="54" customFormat="1" ht="22.5" customHeight="1" spans="1:8">
      <c r="A112" s="68">
        <v>54</v>
      </c>
      <c r="B112" s="68" t="s">
        <v>75</v>
      </c>
      <c r="C112" s="74" t="s">
        <v>12</v>
      </c>
      <c r="D112" s="84">
        <v>80310</v>
      </c>
      <c r="E112" s="84">
        <v>80077</v>
      </c>
      <c r="F112" s="84">
        <v>80540</v>
      </c>
      <c r="G112" s="76">
        <f t="shared" si="14"/>
        <v>463</v>
      </c>
      <c r="H112" s="70"/>
    </row>
    <row r="113" s="54" customFormat="1" ht="22.5" customHeight="1" spans="1:8">
      <c r="A113" s="68"/>
      <c r="B113" s="68"/>
      <c r="C113" s="74" t="s">
        <v>13</v>
      </c>
      <c r="D113" s="84">
        <v>80325</v>
      </c>
      <c r="E113" s="84">
        <v>80107</v>
      </c>
      <c r="F113" s="84">
        <v>80540</v>
      </c>
      <c r="G113" s="76">
        <f t="shared" si="14"/>
        <v>433</v>
      </c>
      <c r="H113" s="70"/>
    </row>
    <row r="114" s="54" customFormat="1" ht="22.5" customHeight="1" spans="1:8">
      <c r="A114" s="68">
        <v>55</v>
      </c>
      <c r="B114" s="68" t="s">
        <v>76</v>
      </c>
      <c r="C114" s="74" t="s">
        <v>12</v>
      </c>
      <c r="D114" s="84">
        <v>82076</v>
      </c>
      <c r="E114" s="84">
        <v>82008</v>
      </c>
      <c r="F114" s="84">
        <v>82144</v>
      </c>
      <c r="G114" s="76">
        <f t="shared" si="14"/>
        <v>136</v>
      </c>
      <c r="H114" s="70"/>
    </row>
    <row r="115" s="54" customFormat="1" ht="22.5" customHeight="1" spans="1:8">
      <c r="A115" s="68"/>
      <c r="B115" s="68"/>
      <c r="C115" s="74" t="s">
        <v>13</v>
      </c>
      <c r="D115" s="84">
        <v>82089</v>
      </c>
      <c r="E115" s="84">
        <v>82021</v>
      </c>
      <c r="F115" s="84">
        <v>82157</v>
      </c>
      <c r="G115" s="76">
        <f t="shared" si="14"/>
        <v>136</v>
      </c>
      <c r="H115" s="70"/>
    </row>
    <row r="116" s="54" customFormat="1" ht="22.5" customHeight="1" spans="1:8">
      <c r="A116" s="68">
        <v>56</v>
      </c>
      <c r="B116" s="68" t="s">
        <v>77</v>
      </c>
      <c r="C116" s="74" t="s">
        <v>12</v>
      </c>
      <c r="D116" s="84">
        <v>82502</v>
      </c>
      <c r="E116" s="84">
        <v>82404</v>
      </c>
      <c r="F116" s="84">
        <v>82600</v>
      </c>
      <c r="G116" s="76">
        <f t="shared" si="14"/>
        <v>196</v>
      </c>
      <c r="H116" s="70"/>
    </row>
    <row r="117" s="54" customFormat="1" ht="22.5" customHeight="1" spans="1:8">
      <c r="A117" s="68"/>
      <c r="B117" s="68"/>
      <c r="C117" s="74" t="s">
        <v>13</v>
      </c>
      <c r="D117" s="84">
        <v>82502</v>
      </c>
      <c r="E117" s="84">
        <v>82404</v>
      </c>
      <c r="F117" s="84">
        <v>82600</v>
      </c>
      <c r="G117" s="76">
        <f t="shared" si="14"/>
        <v>196</v>
      </c>
      <c r="H117" s="70"/>
    </row>
    <row r="118" s="54" customFormat="1" ht="22.5" customHeight="1" spans="1:8">
      <c r="A118" s="68">
        <v>57</v>
      </c>
      <c r="B118" s="68" t="s">
        <v>78</v>
      </c>
      <c r="C118" s="74" t="s">
        <v>12</v>
      </c>
      <c r="D118" s="84">
        <v>84270</v>
      </c>
      <c r="E118" s="84">
        <v>84243</v>
      </c>
      <c r="F118" s="84">
        <v>84297</v>
      </c>
      <c r="G118" s="76">
        <f t="shared" si="14"/>
        <v>54</v>
      </c>
      <c r="H118" s="70"/>
    </row>
    <row r="119" s="54" customFormat="1" ht="22.5" customHeight="1" spans="1:8">
      <c r="A119" s="68"/>
      <c r="B119" s="68"/>
      <c r="C119" s="74" t="s">
        <v>13</v>
      </c>
      <c r="D119" s="84">
        <v>84270</v>
      </c>
      <c r="E119" s="84">
        <v>84243</v>
      </c>
      <c r="F119" s="84">
        <v>84297</v>
      </c>
      <c r="G119" s="76">
        <f t="shared" si="14"/>
        <v>54</v>
      </c>
      <c r="H119" s="70"/>
    </row>
    <row r="120" s="54" customFormat="1" ht="22.5" customHeight="1" spans="1:8">
      <c r="A120" s="68">
        <v>58</v>
      </c>
      <c r="B120" s="68" t="s">
        <v>79</v>
      </c>
      <c r="C120" s="74" t="s">
        <v>12</v>
      </c>
      <c r="D120" s="84">
        <v>86550</v>
      </c>
      <c r="E120" s="84">
        <v>86362</v>
      </c>
      <c r="F120" s="84">
        <v>86738</v>
      </c>
      <c r="G120" s="76">
        <f t="shared" si="14"/>
        <v>376</v>
      </c>
      <c r="H120" s="70"/>
    </row>
    <row r="121" s="54" customFormat="1" ht="22.5" customHeight="1" spans="1:8">
      <c r="A121" s="68"/>
      <c r="B121" s="68"/>
      <c r="C121" s="74" t="s">
        <v>13</v>
      </c>
      <c r="D121" s="84">
        <v>86570</v>
      </c>
      <c r="E121" s="84">
        <v>86402</v>
      </c>
      <c r="F121" s="84">
        <v>86738</v>
      </c>
      <c r="G121" s="76">
        <f t="shared" si="14"/>
        <v>336</v>
      </c>
      <c r="H121" s="70"/>
    </row>
    <row r="122" s="54" customFormat="1" ht="22.5" customHeight="1" spans="1:8">
      <c r="A122" s="68">
        <v>59</v>
      </c>
      <c r="B122" s="68" t="s">
        <v>80</v>
      </c>
      <c r="C122" s="74" t="s">
        <v>12</v>
      </c>
      <c r="D122" s="84">
        <v>87277</v>
      </c>
      <c r="E122" s="84">
        <v>87224</v>
      </c>
      <c r="F122" s="84">
        <v>87330</v>
      </c>
      <c r="G122" s="76">
        <f t="shared" si="14"/>
        <v>106</v>
      </c>
      <c r="H122" s="70"/>
    </row>
    <row r="123" s="54" customFormat="1" ht="22.5" customHeight="1" spans="1:8">
      <c r="A123" s="68"/>
      <c r="B123" s="68"/>
      <c r="C123" s="74" t="s">
        <v>13</v>
      </c>
      <c r="D123" s="84">
        <v>87284</v>
      </c>
      <c r="E123" s="84">
        <v>87231</v>
      </c>
      <c r="F123" s="84">
        <v>87337</v>
      </c>
      <c r="G123" s="76">
        <f t="shared" si="14"/>
        <v>106</v>
      </c>
      <c r="H123" s="70"/>
    </row>
    <row r="124" s="54" customFormat="1" ht="22.5" customHeight="1" spans="1:8">
      <c r="A124" s="68">
        <v>60</v>
      </c>
      <c r="B124" s="68" t="s">
        <v>81</v>
      </c>
      <c r="C124" s="74" t="s">
        <v>12</v>
      </c>
      <c r="D124" s="84">
        <v>88404</v>
      </c>
      <c r="E124" s="84">
        <v>88381</v>
      </c>
      <c r="F124" s="84">
        <v>88427</v>
      </c>
      <c r="G124" s="76">
        <f t="shared" si="14"/>
        <v>46</v>
      </c>
      <c r="H124" s="70"/>
    </row>
    <row r="125" s="54" customFormat="1" ht="22.5" customHeight="1" spans="1:8">
      <c r="A125" s="68"/>
      <c r="B125" s="68"/>
      <c r="C125" s="74" t="s">
        <v>13</v>
      </c>
      <c r="D125" s="84">
        <v>88404</v>
      </c>
      <c r="E125" s="84">
        <v>88381</v>
      </c>
      <c r="F125" s="84">
        <v>88427</v>
      </c>
      <c r="G125" s="76">
        <f t="shared" si="14"/>
        <v>46</v>
      </c>
      <c r="H125" s="70"/>
    </row>
    <row r="126" s="54" customFormat="1" ht="22.5" customHeight="1" spans="1:8">
      <c r="A126" s="68">
        <v>61</v>
      </c>
      <c r="B126" s="68" t="s">
        <v>82</v>
      </c>
      <c r="C126" s="74" t="s">
        <v>12</v>
      </c>
      <c r="D126" s="84">
        <v>89363</v>
      </c>
      <c r="E126" s="84">
        <v>89237</v>
      </c>
      <c r="F126" s="84">
        <v>89491</v>
      </c>
      <c r="G126" s="76">
        <f t="shared" si="14"/>
        <v>254</v>
      </c>
      <c r="H126" s="70"/>
    </row>
    <row r="127" s="54" customFormat="1" ht="22.5" customHeight="1" spans="1:8">
      <c r="A127" s="68"/>
      <c r="B127" s="68"/>
      <c r="C127" s="74" t="s">
        <v>13</v>
      </c>
      <c r="D127" s="84">
        <v>89363</v>
      </c>
      <c r="E127" s="84">
        <v>89237</v>
      </c>
      <c r="F127" s="84">
        <v>89491</v>
      </c>
      <c r="G127" s="76">
        <f t="shared" si="14"/>
        <v>254</v>
      </c>
      <c r="H127" s="70"/>
    </row>
    <row r="128" s="54" customFormat="1" ht="23.5" customHeight="1" spans="1:8">
      <c r="A128" s="68">
        <v>62</v>
      </c>
      <c r="B128" s="68" t="s">
        <v>83</v>
      </c>
      <c r="C128" s="74" t="s">
        <v>12</v>
      </c>
      <c r="D128" s="84">
        <v>89908</v>
      </c>
      <c r="E128" s="84">
        <v>89827</v>
      </c>
      <c r="F128" s="84">
        <v>89991</v>
      </c>
      <c r="G128" s="76">
        <f t="shared" si="14"/>
        <v>164</v>
      </c>
      <c r="H128" s="70"/>
    </row>
    <row r="129" s="54" customFormat="1" ht="23.5" customHeight="1" spans="1:8">
      <c r="A129" s="68"/>
      <c r="B129" s="68"/>
      <c r="C129" s="74" t="s">
        <v>13</v>
      </c>
      <c r="D129" s="84">
        <v>89908</v>
      </c>
      <c r="E129" s="84">
        <v>89827</v>
      </c>
      <c r="F129" s="84">
        <v>89991</v>
      </c>
      <c r="G129" s="76">
        <f t="shared" si="14"/>
        <v>164</v>
      </c>
      <c r="H129" s="70"/>
    </row>
    <row r="130" s="54" customFormat="1" ht="23.5" customHeight="1" spans="1:8">
      <c r="A130" s="68">
        <v>63</v>
      </c>
      <c r="B130" s="68" t="s">
        <v>84</v>
      </c>
      <c r="C130" s="74" t="s">
        <v>13</v>
      </c>
      <c r="D130" s="84">
        <v>90510</v>
      </c>
      <c r="E130" s="84">
        <v>90352</v>
      </c>
      <c r="F130" s="84">
        <v>90668</v>
      </c>
      <c r="G130" s="76">
        <f t="shared" si="14"/>
        <v>316</v>
      </c>
      <c r="H130" s="70"/>
    </row>
    <row r="131" s="54" customFormat="1" ht="23.5" customHeight="1" spans="1:8">
      <c r="A131" s="68">
        <v>64</v>
      </c>
      <c r="B131" s="89" t="s">
        <v>85</v>
      </c>
      <c r="C131" s="74" t="s">
        <v>12</v>
      </c>
      <c r="D131" s="84">
        <v>91197.8</v>
      </c>
      <c r="E131" s="84">
        <v>90942.8</v>
      </c>
      <c r="F131" s="84">
        <v>91450.8</v>
      </c>
      <c r="G131" s="76">
        <f t="shared" si="14"/>
        <v>508</v>
      </c>
      <c r="H131" s="70"/>
    </row>
    <row r="132" s="54" customFormat="1" ht="23.5" customHeight="1" spans="1:8">
      <c r="A132" s="68"/>
      <c r="B132" s="89"/>
      <c r="C132" s="74" t="s">
        <v>13</v>
      </c>
      <c r="D132" s="84">
        <v>91199.2</v>
      </c>
      <c r="E132" s="84">
        <v>90944.2</v>
      </c>
      <c r="F132" s="84">
        <v>91452.2</v>
      </c>
      <c r="G132" s="76">
        <f t="shared" si="14"/>
        <v>508</v>
      </c>
      <c r="H132" s="70"/>
    </row>
    <row r="133" s="54" customFormat="1" ht="23.5" customHeight="1" spans="1:8">
      <c r="A133" s="68">
        <v>65</v>
      </c>
      <c r="B133" s="89" t="s">
        <v>86</v>
      </c>
      <c r="C133" s="74" t="s">
        <v>12</v>
      </c>
      <c r="D133" s="84">
        <v>92755</v>
      </c>
      <c r="E133" s="84">
        <v>92704</v>
      </c>
      <c r="F133" s="84">
        <v>92808</v>
      </c>
      <c r="G133" s="76">
        <f t="shared" si="14"/>
        <v>104</v>
      </c>
      <c r="H133" s="70"/>
    </row>
    <row r="134" s="54" customFormat="1" ht="23.5" customHeight="1" spans="1:8">
      <c r="A134" s="68"/>
      <c r="B134" s="89"/>
      <c r="C134" s="74" t="s">
        <v>13</v>
      </c>
      <c r="D134" s="84">
        <v>92742</v>
      </c>
      <c r="E134" s="84">
        <v>92691</v>
      </c>
      <c r="F134" s="84">
        <v>92793</v>
      </c>
      <c r="G134" s="76">
        <f t="shared" si="14"/>
        <v>102</v>
      </c>
      <c r="H134" s="70"/>
    </row>
    <row r="135" s="54" customFormat="1" ht="23.5" customHeight="1" spans="1:8">
      <c r="A135" s="68">
        <v>66</v>
      </c>
      <c r="B135" s="89" t="s">
        <v>87</v>
      </c>
      <c r="C135" s="74" t="s">
        <v>12</v>
      </c>
      <c r="D135" s="84">
        <v>95206</v>
      </c>
      <c r="E135" s="84">
        <v>95186</v>
      </c>
      <c r="F135" s="84">
        <v>95226</v>
      </c>
      <c r="G135" s="76">
        <f t="shared" si="14"/>
        <v>40</v>
      </c>
      <c r="H135" s="70"/>
    </row>
    <row r="136" s="54" customFormat="1" ht="23.5" customHeight="1" spans="1:8">
      <c r="A136" s="68"/>
      <c r="B136" s="89"/>
      <c r="C136" s="74" t="s">
        <v>13</v>
      </c>
      <c r="D136" s="84">
        <v>95206</v>
      </c>
      <c r="E136" s="84">
        <v>95186</v>
      </c>
      <c r="F136" s="84">
        <v>95226</v>
      </c>
      <c r="G136" s="76">
        <f t="shared" si="14"/>
        <v>40</v>
      </c>
      <c r="H136" s="70"/>
    </row>
    <row r="137" s="54" customFormat="1" ht="23.5" customHeight="1" spans="1:8">
      <c r="A137" s="68">
        <v>67</v>
      </c>
      <c r="B137" s="89" t="s">
        <v>88</v>
      </c>
      <c r="C137" s="74" t="s">
        <v>12</v>
      </c>
      <c r="D137" s="84">
        <v>96716.7</v>
      </c>
      <c r="E137" s="84">
        <v>96711.7</v>
      </c>
      <c r="F137" s="84">
        <v>96721.7</v>
      </c>
      <c r="G137" s="76">
        <f t="shared" si="14"/>
        <v>10</v>
      </c>
      <c r="H137" s="70" t="s">
        <v>89</v>
      </c>
    </row>
    <row r="138" s="54" customFormat="1" ht="23.5" customHeight="1" spans="1:8">
      <c r="A138" s="68"/>
      <c r="B138" s="89"/>
      <c r="C138" s="74" t="s">
        <v>13</v>
      </c>
      <c r="D138" s="84">
        <v>96716.7</v>
      </c>
      <c r="E138" s="84">
        <v>96711.7</v>
      </c>
      <c r="F138" s="84">
        <v>96721.7</v>
      </c>
      <c r="G138" s="76">
        <f t="shared" si="14"/>
        <v>10</v>
      </c>
      <c r="H138" s="70" t="s">
        <v>89</v>
      </c>
    </row>
    <row r="139" s="54" customFormat="1" ht="23.5" customHeight="1" spans="1:8">
      <c r="A139" s="68">
        <v>68</v>
      </c>
      <c r="B139" s="89" t="s">
        <v>90</v>
      </c>
      <c r="C139" s="74" t="s">
        <v>12</v>
      </c>
      <c r="D139" s="84">
        <v>97119</v>
      </c>
      <c r="E139" s="84">
        <v>97073</v>
      </c>
      <c r="F139" s="84">
        <v>97165</v>
      </c>
      <c r="G139" s="76">
        <f t="shared" si="14"/>
        <v>92</v>
      </c>
      <c r="H139" s="70"/>
    </row>
    <row r="140" s="54" customFormat="1" ht="23.5" customHeight="1" spans="1:8">
      <c r="A140" s="68"/>
      <c r="B140" s="89"/>
      <c r="C140" s="74" t="s">
        <v>13</v>
      </c>
      <c r="D140" s="84">
        <v>97110</v>
      </c>
      <c r="E140" s="84">
        <v>97064</v>
      </c>
      <c r="F140" s="84">
        <v>97153.5</v>
      </c>
      <c r="G140" s="76">
        <f t="shared" si="14"/>
        <v>89.5</v>
      </c>
      <c r="H140" s="70"/>
    </row>
    <row r="141" s="54" customFormat="1" ht="23.5" customHeight="1" spans="1:8">
      <c r="A141" s="68">
        <v>69</v>
      </c>
      <c r="B141" s="89" t="s">
        <v>91</v>
      </c>
      <c r="C141" s="74" t="s">
        <v>12</v>
      </c>
      <c r="D141" s="84">
        <v>98178</v>
      </c>
      <c r="E141" s="84">
        <v>98155</v>
      </c>
      <c r="F141" s="84">
        <v>98198</v>
      </c>
      <c r="G141" s="76">
        <f t="shared" si="14"/>
        <v>43</v>
      </c>
      <c r="H141" s="70"/>
    </row>
    <row r="142" s="54" customFormat="1" ht="23.5" customHeight="1" spans="1:8">
      <c r="A142" s="68"/>
      <c r="B142" s="89"/>
      <c r="C142" s="74" t="s">
        <v>13</v>
      </c>
      <c r="D142" s="84">
        <v>98178</v>
      </c>
      <c r="E142" s="84">
        <v>98155</v>
      </c>
      <c r="F142" s="84">
        <v>98198</v>
      </c>
      <c r="G142" s="76">
        <f t="shared" si="14"/>
        <v>43</v>
      </c>
      <c r="H142" s="70"/>
    </row>
    <row r="143" s="54" customFormat="1" ht="23.5" customHeight="1" spans="1:8">
      <c r="A143" s="68">
        <v>70</v>
      </c>
      <c r="B143" s="89" t="s">
        <v>92</v>
      </c>
      <c r="C143" s="74" t="s">
        <v>12</v>
      </c>
      <c r="D143" s="84">
        <v>98450</v>
      </c>
      <c r="E143" s="84">
        <v>98427</v>
      </c>
      <c r="F143" s="84">
        <v>98471</v>
      </c>
      <c r="G143" s="76">
        <f t="shared" si="14"/>
        <v>44</v>
      </c>
      <c r="H143" s="70" t="s">
        <v>93</v>
      </c>
    </row>
    <row r="144" s="54" customFormat="1" ht="23.5" customHeight="1" spans="1:8">
      <c r="A144" s="68"/>
      <c r="B144" s="89"/>
      <c r="C144" s="74" t="s">
        <v>13</v>
      </c>
      <c r="D144" s="84">
        <v>98450</v>
      </c>
      <c r="E144" s="84">
        <v>98427</v>
      </c>
      <c r="F144" s="84">
        <v>98471</v>
      </c>
      <c r="G144" s="76">
        <f t="shared" si="14"/>
        <v>44</v>
      </c>
      <c r="H144" s="70" t="s">
        <v>93</v>
      </c>
    </row>
    <row r="145" s="54" customFormat="1" ht="23.5" customHeight="1" spans="1:8">
      <c r="A145" s="68">
        <v>71</v>
      </c>
      <c r="B145" s="89" t="s">
        <v>94</v>
      </c>
      <c r="C145" s="74" t="s">
        <v>12</v>
      </c>
      <c r="D145" s="84">
        <v>98669.5</v>
      </c>
      <c r="E145" s="84">
        <v>98648.5</v>
      </c>
      <c r="F145" s="84">
        <v>98691</v>
      </c>
      <c r="G145" s="76">
        <f t="shared" si="14"/>
        <v>42.5</v>
      </c>
      <c r="H145" s="70" t="s">
        <v>95</v>
      </c>
    </row>
    <row r="146" s="54" customFormat="1" ht="23.5" customHeight="1" spans="1:8">
      <c r="A146" s="68"/>
      <c r="B146" s="89"/>
      <c r="C146" s="74" t="s">
        <v>13</v>
      </c>
      <c r="D146" s="84">
        <v>98679</v>
      </c>
      <c r="E146" s="84">
        <v>98658</v>
      </c>
      <c r="F146" s="84">
        <v>98700.5</v>
      </c>
      <c r="G146" s="76">
        <f t="shared" si="14"/>
        <v>42.5</v>
      </c>
      <c r="H146" s="70" t="s">
        <v>95</v>
      </c>
    </row>
    <row r="147" s="54" customFormat="1" ht="23.5" customHeight="1" spans="1:8">
      <c r="A147" s="68">
        <v>72</v>
      </c>
      <c r="B147" s="89" t="s">
        <v>96</v>
      </c>
      <c r="C147" s="74" t="s">
        <v>12</v>
      </c>
      <c r="D147" s="84">
        <v>99300</v>
      </c>
      <c r="E147" s="84">
        <v>99149</v>
      </c>
      <c r="F147" s="84">
        <v>99534</v>
      </c>
      <c r="G147" s="76">
        <f t="shared" si="14"/>
        <v>385</v>
      </c>
      <c r="H147" s="70"/>
    </row>
    <row r="148" s="54" customFormat="1" ht="23.5" customHeight="1" spans="1:8">
      <c r="A148" s="68"/>
      <c r="B148" s="89"/>
      <c r="C148" s="74" t="s">
        <v>13</v>
      </c>
      <c r="D148" s="84">
        <v>99300</v>
      </c>
      <c r="E148" s="84">
        <v>99149</v>
      </c>
      <c r="F148" s="84">
        <v>99534</v>
      </c>
      <c r="G148" s="76">
        <f t="shared" si="14"/>
        <v>385</v>
      </c>
      <c r="H148" s="70"/>
    </row>
    <row r="149" s="54" customFormat="1" ht="23.5" customHeight="1" spans="1:8">
      <c r="A149" s="68">
        <v>73</v>
      </c>
      <c r="B149" s="89" t="s">
        <v>97</v>
      </c>
      <c r="C149" s="74" t="s">
        <v>12</v>
      </c>
      <c r="D149" s="88">
        <v>99948</v>
      </c>
      <c r="E149" s="88">
        <v>99775</v>
      </c>
      <c r="F149" s="88">
        <v>100116.5</v>
      </c>
      <c r="G149" s="76">
        <f t="shared" si="14"/>
        <v>341.5</v>
      </c>
      <c r="H149" s="70"/>
    </row>
    <row r="150" s="54" customFormat="1" ht="23.5" customHeight="1" spans="1:8">
      <c r="A150" s="68"/>
      <c r="B150" s="89"/>
      <c r="C150" s="74" t="s">
        <v>13</v>
      </c>
      <c r="D150" s="81">
        <v>99938</v>
      </c>
      <c r="E150" s="81">
        <v>99765</v>
      </c>
      <c r="F150" s="81">
        <v>100109</v>
      </c>
      <c r="G150" s="76">
        <f t="shared" si="14"/>
        <v>344</v>
      </c>
      <c r="H150" s="70"/>
    </row>
    <row r="151" s="54" customFormat="1" ht="23.5" customHeight="1" spans="1:8">
      <c r="A151" s="68">
        <v>74</v>
      </c>
      <c r="B151" s="89" t="s">
        <v>98</v>
      </c>
      <c r="C151" s="74" t="s">
        <v>12</v>
      </c>
      <c r="D151" s="88">
        <v>101338</v>
      </c>
      <c r="E151" s="88">
        <v>101254</v>
      </c>
      <c r="F151" s="88">
        <v>101421</v>
      </c>
      <c r="G151" s="76">
        <f t="shared" si="14"/>
        <v>167</v>
      </c>
      <c r="H151" s="70"/>
    </row>
    <row r="152" s="54" customFormat="1" ht="23.5" customHeight="1" spans="1:8">
      <c r="A152" s="68"/>
      <c r="B152" s="89"/>
      <c r="C152" s="74" t="s">
        <v>13</v>
      </c>
      <c r="D152" s="81">
        <v>101318</v>
      </c>
      <c r="E152" s="81">
        <v>101249</v>
      </c>
      <c r="F152" s="81">
        <v>101386</v>
      </c>
      <c r="G152" s="76">
        <f t="shared" si="14"/>
        <v>137</v>
      </c>
      <c r="H152" s="70"/>
    </row>
    <row r="153" s="54" customFormat="1" ht="23.5" customHeight="1" spans="1:8">
      <c r="A153" s="68">
        <v>75</v>
      </c>
      <c r="B153" s="89" t="s">
        <v>99</v>
      </c>
      <c r="C153" s="74" t="s">
        <v>12</v>
      </c>
      <c r="D153" s="88">
        <v>105749</v>
      </c>
      <c r="E153" s="88">
        <v>105353.7</v>
      </c>
      <c r="F153" s="88">
        <v>106108.8</v>
      </c>
      <c r="G153" s="76">
        <f t="shared" si="14"/>
        <v>755.100000000006</v>
      </c>
      <c r="H153" s="70"/>
    </row>
    <row r="154" s="54" customFormat="1" ht="23.5" customHeight="1" spans="1:8">
      <c r="A154" s="68"/>
      <c r="B154" s="89"/>
      <c r="C154" s="74" t="s">
        <v>13</v>
      </c>
      <c r="D154" s="81">
        <v>105752</v>
      </c>
      <c r="E154" s="81">
        <v>105356.7</v>
      </c>
      <c r="F154" s="81">
        <v>106151.8</v>
      </c>
      <c r="G154" s="76">
        <f t="shared" si="14"/>
        <v>795.100000000006</v>
      </c>
      <c r="H154" s="70"/>
    </row>
    <row r="155" s="54" customFormat="1" ht="23.5" customHeight="1" spans="1:8">
      <c r="A155" s="68">
        <v>76</v>
      </c>
      <c r="B155" s="89" t="s">
        <v>100</v>
      </c>
      <c r="C155" s="74" t="s">
        <v>12</v>
      </c>
      <c r="D155" s="88">
        <v>106960</v>
      </c>
      <c r="E155" s="88">
        <v>106276.5</v>
      </c>
      <c r="F155" s="88">
        <v>107643.5</v>
      </c>
      <c r="G155" s="76">
        <f t="shared" si="14"/>
        <v>1367</v>
      </c>
      <c r="H155" s="70"/>
    </row>
    <row r="156" s="54" customFormat="1" ht="23.5" customHeight="1" spans="1:8">
      <c r="A156" s="68"/>
      <c r="B156" s="89"/>
      <c r="C156" s="74" t="s">
        <v>13</v>
      </c>
      <c r="D156" s="81">
        <v>106945</v>
      </c>
      <c r="E156" s="81">
        <v>106281.5</v>
      </c>
      <c r="F156" s="81">
        <v>107613</v>
      </c>
      <c r="G156" s="76">
        <f t="shared" si="14"/>
        <v>1331.5</v>
      </c>
      <c r="H156" s="70"/>
    </row>
    <row r="157" s="54" customFormat="1" ht="23.5" customHeight="1" spans="1:8">
      <c r="A157" s="68">
        <v>77</v>
      </c>
      <c r="B157" s="89" t="s">
        <v>101</v>
      </c>
      <c r="C157" s="74" t="s">
        <v>12</v>
      </c>
      <c r="D157" s="88">
        <v>107888</v>
      </c>
      <c r="E157" s="88">
        <v>107681.96</v>
      </c>
      <c r="F157" s="88">
        <v>108094.04</v>
      </c>
      <c r="G157" s="76">
        <f t="shared" si="14"/>
        <v>412.079999999987</v>
      </c>
      <c r="H157" s="70"/>
    </row>
    <row r="158" s="54" customFormat="1" ht="23.5" customHeight="1" spans="1:8">
      <c r="A158" s="68"/>
      <c r="B158" s="89"/>
      <c r="C158" s="74" t="s">
        <v>13</v>
      </c>
      <c r="D158" s="81">
        <v>107900</v>
      </c>
      <c r="E158" s="81">
        <v>107696.46</v>
      </c>
      <c r="F158" s="81">
        <v>108103.54</v>
      </c>
      <c r="G158" s="76">
        <f t="shared" si="14"/>
        <v>407.079999999987</v>
      </c>
      <c r="H158" s="70"/>
    </row>
    <row r="159" s="54" customFormat="1" ht="23.5" customHeight="1" spans="1:8">
      <c r="A159" s="68">
        <v>78</v>
      </c>
      <c r="B159" s="89" t="s">
        <v>102</v>
      </c>
      <c r="C159" s="74" t="s">
        <v>12</v>
      </c>
      <c r="D159" s="88">
        <v>108420</v>
      </c>
      <c r="E159" s="88">
        <v>108356.5</v>
      </c>
      <c r="F159" s="88">
        <v>108483.5</v>
      </c>
      <c r="G159" s="76">
        <f t="shared" si="14"/>
        <v>127</v>
      </c>
      <c r="H159" s="70"/>
    </row>
    <row r="160" s="54" customFormat="1" ht="23.5" customHeight="1" spans="1:8">
      <c r="A160" s="68"/>
      <c r="B160" s="89" t="s">
        <v>103</v>
      </c>
      <c r="C160" s="74" t="s">
        <v>13</v>
      </c>
      <c r="D160" s="81">
        <v>108454.25</v>
      </c>
      <c r="E160" s="81">
        <v>108416.25</v>
      </c>
      <c r="F160" s="81">
        <v>108487.75</v>
      </c>
      <c r="G160" s="76">
        <f t="shared" ref="G160:G165" si="15">F160-E160</f>
        <v>71.5</v>
      </c>
      <c r="H160" s="70"/>
    </row>
    <row r="161" s="54" customFormat="1" ht="23.5" customHeight="1" spans="1:8">
      <c r="A161" s="68">
        <v>79</v>
      </c>
      <c r="B161" s="89" t="s">
        <v>104</v>
      </c>
      <c r="C161" s="74" t="s">
        <v>12</v>
      </c>
      <c r="D161" s="88">
        <v>108750</v>
      </c>
      <c r="E161" s="88">
        <v>108536.5</v>
      </c>
      <c r="F161" s="88">
        <v>108963.5</v>
      </c>
      <c r="G161" s="76">
        <f t="shared" si="15"/>
        <v>427</v>
      </c>
      <c r="H161" s="70"/>
    </row>
    <row r="162" s="54" customFormat="1" ht="23.5" customHeight="1" spans="1:8">
      <c r="A162" s="68"/>
      <c r="B162" s="89"/>
      <c r="C162" s="74" t="s">
        <v>13</v>
      </c>
      <c r="D162" s="81">
        <v>108732</v>
      </c>
      <c r="E162" s="81">
        <v>108623.5</v>
      </c>
      <c r="F162" s="81">
        <v>108840.5</v>
      </c>
      <c r="G162" s="76">
        <f t="shared" si="15"/>
        <v>217</v>
      </c>
      <c r="H162" s="70"/>
    </row>
    <row r="163" s="54" customFormat="1" ht="23.5" customHeight="1" spans="1:8">
      <c r="A163" s="68"/>
      <c r="B163" s="89" t="s">
        <v>105</v>
      </c>
      <c r="C163" s="74" t="s">
        <v>13</v>
      </c>
      <c r="D163" s="81">
        <v>108913</v>
      </c>
      <c r="E163" s="81">
        <v>108891</v>
      </c>
      <c r="F163" s="81">
        <v>108935</v>
      </c>
      <c r="G163" s="76">
        <f t="shared" si="15"/>
        <v>44</v>
      </c>
      <c r="H163" s="70"/>
    </row>
    <row r="164" s="54" customFormat="1" ht="23.5" customHeight="1" spans="1:8">
      <c r="A164" s="68">
        <v>80</v>
      </c>
      <c r="B164" s="89" t="s">
        <v>106</v>
      </c>
      <c r="C164" s="74" t="s">
        <v>12</v>
      </c>
      <c r="D164" s="85">
        <v>108855.45</v>
      </c>
      <c r="E164" s="85">
        <v>109499.91</v>
      </c>
      <c r="F164" s="85">
        <v>110210.99</v>
      </c>
      <c r="G164" s="76">
        <f t="shared" si="15"/>
        <v>711.080000000002</v>
      </c>
      <c r="H164" s="70"/>
    </row>
    <row r="165" s="54" customFormat="1" ht="23.5" customHeight="1" spans="1:8">
      <c r="A165" s="68"/>
      <c r="B165" s="89"/>
      <c r="C165" s="74" t="s">
        <v>13</v>
      </c>
      <c r="D165" s="87">
        <v>109865.794</v>
      </c>
      <c r="E165" s="87">
        <v>109518.004</v>
      </c>
      <c r="F165" s="87">
        <v>110216.084</v>
      </c>
      <c r="G165" s="76">
        <f t="shared" si="15"/>
        <v>698.080000000002</v>
      </c>
      <c r="H165" s="70"/>
    </row>
    <row r="166" s="54" customFormat="1" ht="23.5" customHeight="1" spans="1:8">
      <c r="A166" s="68">
        <v>81</v>
      </c>
      <c r="B166" s="89" t="s">
        <v>107</v>
      </c>
      <c r="C166" s="74" t="s">
        <v>12</v>
      </c>
      <c r="D166" s="88">
        <v>117454</v>
      </c>
      <c r="E166" s="88">
        <v>117223.21</v>
      </c>
      <c r="F166" s="88">
        <v>117684.79</v>
      </c>
      <c r="G166" s="76">
        <f t="shared" ref="G166:G197" si="16">F166-E166</f>
        <v>461.579999999987</v>
      </c>
      <c r="H166" s="70"/>
    </row>
    <row r="167" s="54" customFormat="1" ht="23.5" customHeight="1" spans="1:8">
      <c r="A167" s="68"/>
      <c r="B167" s="89"/>
      <c r="C167" s="74" t="s">
        <v>13</v>
      </c>
      <c r="D167" s="81">
        <v>117451</v>
      </c>
      <c r="E167" s="81">
        <v>117207</v>
      </c>
      <c r="F167" s="81">
        <v>117699.04</v>
      </c>
      <c r="G167" s="76">
        <f t="shared" si="16"/>
        <v>492.039999999994</v>
      </c>
      <c r="H167" s="70"/>
    </row>
    <row r="168" s="54" customFormat="1" ht="23.5" customHeight="1" spans="1:8">
      <c r="A168" s="68">
        <v>82</v>
      </c>
      <c r="B168" s="89" t="s">
        <v>108</v>
      </c>
      <c r="C168" s="74" t="s">
        <v>12</v>
      </c>
      <c r="D168" s="88">
        <v>118911</v>
      </c>
      <c r="E168" s="88">
        <v>118680</v>
      </c>
      <c r="F168" s="88">
        <v>119142</v>
      </c>
      <c r="G168" s="76">
        <f t="shared" si="16"/>
        <v>462</v>
      </c>
      <c r="H168" s="70"/>
    </row>
    <row r="169" s="54" customFormat="1" ht="23.5" customHeight="1" spans="1:8">
      <c r="A169" s="68"/>
      <c r="B169" s="89"/>
      <c r="C169" s="74" t="s">
        <v>13</v>
      </c>
      <c r="D169" s="81">
        <v>118892.303</v>
      </c>
      <c r="E169" s="81">
        <v>118644.303</v>
      </c>
      <c r="F169" s="81">
        <v>119138.303</v>
      </c>
      <c r="G169" s="76">
        <f t="shared" si="16"/>
        <v>494</v>
      </c>
      <c r="H169" s="70"/>
    </row>
    <row r="170" s="55" customFormat="1" ht="23.5" customHeight="1" spans="1:8">
      <c r="A170" s="68">
        <v>83</v>
      </c>
      <c r="B170" s="89" t="s">
        <v>109</v>
      </c>
      <c r="C170" s="74" t="s">
        <v>12</v>
      </c>
      <c r="D170" s="88">
        <v>119316</v>
      </c>
      <c r="E170" s="88">
        <v>119262.96</v>
      </c>
      <c r="F170" s="88">
        <v>119369.04</v>
      </c>
      <c r="G170" s="76">
        <f t="shared" si="16"/>
        <v>106.079999999987</v>
      </c>
      <c r="H170" s="70" t="s">
        <v>110</v>
      </c>
    </row>
    <row r="171" s="55" customFormat="1" ht="23.5" customHeight="1" spans="1:8">
      <c r="A171" s="68"/>
      <c r="B171" s="89"/>
      <c r="C171" s="74" t="s">
        <v>13</v>
      </c>
      <c r="D171" s="81">
        <v>119297</v>
      </c>
      <c r="E171" s="81">
        <v>119243.96</v>
      </c>
      <c r="F171" s="81">
        <v>119350.04</v>
      </c>
      <c r="G171" s="76">
        <f t="shared" si="16"/>
        <v>106.079999999987</v>
      </c>
      <c r="H171" s="70" t="s">
        <v>110</v>
      </c>
    </row>
    <row r="172" s="54" customFormat="1" ht="23.5" customHeight="1" spans="1:8">
      <c r="A172" s="68">
        <v>84</v>
      </c>
      <c r="B172" s="89" t="s">
        <v>111</v>
      </c>
      <c r="C172" s="74" t="s">
        <v>12</v>
      </c>
      <c r="D172" s="88">
        <v>122031</v>
      </c>
      <c r="E172" s="88">
        <v>121687</v>
      </c>
      <c r="F172" s="88">
        <v>122374.5</v>
      </c>
      <c r="G172" s="76">
        <f t="shared" si="16"/>
        <v>687.5</v>
      </c>
      <c r="H172" s="70"/>
    </row>
    <row r="173" s="54" customFormat="1" ht="23.5" customHeight="1" spans="1:8">
      <c r="A173" s="68"/>
      <c r="B173" s="89"/>
      <c r="C173" s="74" t="s">
        <v>13</v>
      </c>
      <c r="D173" s="81">
        <v>122066</v>
      </c>
      <c r="E173" s="81">
        <v>121740</v>
      </c>
      <c r="F173" s="81">
        <v>122389.5</v>
      </c>
      <c r="G173" s="76">
        <f t="shared" si="16"/>
        <v>649.5</v>
      </c>
      <c r="H173" s="70"/>
    </row>
    <row r="174" s="54" customFormat="1" ht="23.5" customHeight="1" spans="1:8">
      <c r="A174" s="68">
        <v>85</v>
      </c>
      <c r="B174" s="89" t="s">
        <v>112</v>
      </c>
      <c r="C174" s="74" t="s">
        <v>12</v>
      </c>
      <c r="D174" s="88">
        <v>122858</v>
      </c>
      <c r="E174" s="88">
        <v>122551.96</v>
      </c>
      <c r="F174" s="88">
        <v>123162.04</v>
      </c>
      <c r="G174" s="76">
        <f t="shared" si="16"/>
        <v>610.079999999987</v>
      </c>
      <c r="H174" s="70"/>
    </row>
    <row r="175" s="54" customFormat="1" ht="23.5" customHeight="1" spans="1:8">
      <c r="A175" s="68"/>
      <c r="B175" s="89"/>
      <c r="C175" s="74" t="s">
        <v>13</v>
      </c>
      <c r="D175" s="81">
        <v>122858</v>
      </c>
      <c r="E175" s="81">
        <v>122554.46</v>
      </c>
      <c r="F175" s="81">
        <v>123166.04</v>
      </c>
      <c r="G175" s="76">
        <f t="shared" si="16"/>
        <v>611.579999999987</v>
      </c>
      <c r="H175" s="70"/>
    </row>
    <row r="176" s="54" customFormat="1" ht="23.5" customHeight="1" spans="1:8">
      <c r="A176" s="68">
        <v>86</v>
      </c>
      <c r="B176" s="89" t="s">
        <v>113</v>
      </c>
      <c r="C176" s="74" t="s">
        <v>12</v>
      </c>
      <c r="D176" s="88">
        <v>123395</v>
      </c>
      <c r="E176" s="88">
        <v>123267.46</v>
      </c>
      <c r="F176" s="88">
        <v>123524.54</v>
      </c>
      <c r="G176" s="76">
        <f t="shared" si="16"/>
        <v>257.079999999987</v>
      </c>
      <c r="H176" s="70"/>
    </row>
    <row r="177" s="54" customFormat="1" ht="23.5" customHeight="1" spans="1:8">
      <c r="A177" s="68"/>
      <c r="B177" s="89"/>
      <c r="C177" s="74" t="s">
        <v>13</v>
      </c>
      <c r="D177" s="81">
        <v>123395</v>
      </c>
      <c r="E177" s="81">
        <v>123267.46</v>
      </c>
      <c r="F177" s="81">
        <v>123522.54</v>
      </c>
      <c r="G177" s="76">
        <f t="shared" si="16"/>
        <v>255.079999999987</v>
      </c>
      <c r="H177" s="70"/>
    </row>
    <row r="178" s="54" customFormat="1" ht="23.5" customHeight="1" spans="1:8">
      <c r="A178" s="68">
        <v>87</v>
      </c>
      <c r="B178" s="89" t="s">
        <v>114</v>
      </c>
      <c r="C178" s="74" t="s">
        <v>12</v>
      </c>
      <c r="D178" s="88">
        <v>124204</v>
      </c>
      <c r="E178" s="88">
        <v>124095.92</v>
      </c>
      <c r="F178" s="88">
        <v>124308.08</v>
      </c>
      <c r="G178" s="76">
        <f t="shared" si="16"/>
        <v>212.160000000003</v>
      </c>
      <c r="H178" s="70"/>
    </row>
    <row r="179" s="54" customFormat="1" ht="23.5" customHeight="1" spans="1:8">
      <c r="A179" s="68"/>
      <c r="B179" s="89"/>
      <c r="C179" s="74" t="s">
        <v>13</v>
      </c>
      <c r="D179" s="81">
        <v>124204</v>
      </c>
      <c r="E179" s="81">
        <v>124095.92</v>
      </c>
      <c r="F179" s="81">
        <v>124308.08</v>
      </c>
      <c r="G179" s="76">
        <f t="shared" si="16"/>
        <v>212.160000000003</v>
      </c>
      <c r="H179" s="70"/>
    </row>
    <row r="180" s="54" customFormat="1" ht="23.5" customHeight="1" spans="1:8">
      <c r="A180" s="68">
        <v>88</v>
      </c>
      <c r="B180" s="89" t="s">
        <v>115</v>
      </c>
      <c r="C180" s="74" t="s">
        <v>12</v>
      </c>
      <c r="D180" s="88">
        <v>124721</v>
      </c>
      <c r="E180" s="88">
        <v>124607.96</v>
      </c>
      <c r="F180" s="88">
        <v>124834.04</v>
      </c>
      <c r="G180" s="76">
        <f t="shared" si="16"/>
        <v>226.079999999987</v>
      </c>
      <c r="H180" s="70"/>
    </row>
    <row r="181" s="54" customFormat="1" ht="23.5" customHeight="1" spans="1:8">
      <c r="A181" s="68"/>
      <c r="B181" s="89"/>
      <c r="C181" s="74" t="s">
        <v>13</v>
      </c>
      <c r="D181" s="81">
        <v>124721</v>
      </c>
      <c r="E181" s="81">
        <v>124592.96</v>
      </c>
      <c r="F181" s="81">
        <v>124849.04</v>
      </c>
      <c r="G181" s="76">
        <f t="shared" si="16"/>
        <v>256.079999999987</v>
      </c>
      <c r="H181" s="70"/>
    </row>
    <row r="182" s="54" customFormat="1" ht="23.5" customHeight="1" spans="1:8">
      <c r="A182" s="68">
        <v>89</v>
      </c>
      <c r="B182" s="89" t="s">
        <v>116</v>
      </c>
      <c r="C182" s="74" t="s">
        <v>12</v>
      </c>
      <c r="D182" s="88">
        <v>125909</v>
      </c>
      <c r="E182" s="88">
        <v>125640.96</v>
      </c>
      <c r="F182" s="88">
        <v>126177.04</v>
      </c>
      <c r="G182" s="76">
        <f t="shared" si="16"/>
        <v>536.079999999987</v>
      </c>
      <c r="H182" s="70"/>
    </row>
    <row r="183" s="54" customFormat="1" ht="23.5" customHeight="1" spans="1:8">
      <c r="A183" s="68"/>
      <c r="B183" s="89"/>
      <c r="C183" s="74" t="s">
        <v>13</v>
      </c>
      <c r="D183" s="81">
        <v>125874</v>
      </c>
      <c r="E183" s="81">
        <v>125612.96</v>
      </c>
      <c r="F183" s="81">
        <v>126135.04</v>
      </c>
      <c r="G183" s="76">
        <f t="shared" si="16"/>
        <v>522.079999999987</v>
      </c>
      <c r="H183" s="70"/>
    </row>
    <row r="184" s="54" customFormat="1" ht="23.5" customHeight="1" spans="1:8">
      <c r="A184" s="68">
        <v>90</v>
      </c>
      <c r="B184" s="89" t="s">
        <v>117</v>
      </c>
      <c r="C184" s="74" t="s">
        <v>12</v>
      </c>
      <c r="D184" s="88">
        <v>126479</v>
      </c>
      <c r="E184" s="88">
        <v>126456</v>
      </c>
      <c r="F184" s="88">
        <v>126502</v>
      </c>
      <c r="G184" s="76">
        <f t="shared" si="16"/>
        <v>46</v>
      </c>
      <c r="H184" s="70"/>
    </row>
    <row r="185" s="54" customFormat="1" ht="23.5" customHeight="1" spans="1:8">
      <c r="A185" s="68"/>
      <c r="B185" s="89"/>
      <c r="C185" s="74" t="s">
        <v>13</v>
      </c>
      <c r="D185" s="81">
        <v>126479</v>
      </c>
      <c r="E185" s="81">
        <v>126456</v>
      </c>
      <c r="F185" s="81">
        <v>126502</v>
      </c>
      <c r="G185" s="76">
        <f t="shared" si="16"/>
        <v>46</v>
      </c>
      <c r="H185" s="70"/>
    </row>
    <row r="186" s="54" customFormat="1" ht="23.5" customHeight="1" spans="1:8">
      <c r="A186" s="68">
        <v>91</v>
      </c>
      <c r="B186" s="89" t="s">
        <v>118</v>
      </c>
      <c r="C186" s="74" t="s">
        <v>12</v>
      </c>
      <c r="D186" s="88">
        <v>127571</v>
      </c>
      <c r="E186" s="88">
        <v>127505</v>
      </c>
      <c r="F186" s="88">
        <v>127637</v>
      </c>
      <c r="G186" s="76">
        <f t="shared" si="16"/>
        <v>132</v>
      </c>
      <c r="H186" s="70"/>
    </row>
    <row r="187" s="54" customFormat="1" ht="23.5" customHeight="1" spans="1:8">
      <c r="A187" s="68"/>
      <c r="B187" s="89"/>
      <c r="C187" s="74" t="s">
        <v>13</v>
      </c>
      <c r="D187" s="81">
        <v>127571</v>
      </c>
      <c r="E187" s="81">
        <v>127505</v>
      </c>
      <c r="F187" s="81">
        <v>127637</v>
      </c>
      <c r="G187" s="76">
        <f t="shared" si="16"/>
        <v>132</v>
      </c>
      <c r="H187" s="70"/>
    </row>
    <row r="188" s="54" customFormat="1" ht="23.5" customHeight="1" spans="1:8">
      <c r="A188" s="68">
        <v>92</v>
      </c>
      <c r="B188" s="89" t="s">
        <v>119</v>
      </c>
      <c r="C188" s="74" t="s">
        <v>12</v>
      </c>
      <c r="D188" s="88">
        <v>129754</v>
      </c>
      <c r="E188" s="88">
        <v>129715.96</v>
      </c>
      <c r="F188" s="88">
        <v>129792.04</v>
      </c>
      <c r="G188" s="76">
        <f t="shared" si="16"/>
        <v>76.0799999999872</v>
      </c>
      <c r="H188" s="70"/>
    </row>
    <row r="189" s="54" customFormat="1" ht="23.5" customHeight="1" spans="1:8">
      <c r="A189" s="68"/>
      <c r="B189" s="89"/>
      <c r="C189" s="74" t="s">
        <v>13</v>
      </c>
      <c r="D189" s="81">
        <v>129754</v>
      </c>
      <c r="E189" s="81">
        <v>129715.96</v>
      </c>
      <c r="F189" s="81">
        <v>129792.04</v>
      </c>
      <c r="G189" s="76">
        <f t="shared" si="16"/>
        <v>76.0799999999872</v>
      </c>
      <c r="H189" s="70"/>
    </row>
    <row r="190" s="54" customFormat="1" ht="23.5" customHeight="1" spans="1:8">
      <c r="A190" s="68">
        <v>93</v>
      </c>
      <c r="B190" s="89" t="s">
        <v>120</v>
      </c>
      <c r="C190" s="74" t="s">
        <v>12</v>
      </c>
      <c r="D190" s="88">
        <v>130018</v>
      </c>
      <c r="E190" s="88">
        <v>129949.96</v>
      </c>
      <c r="F190" s="88">
        <v>130086.04</v>
      </c>
      <c r="G190" s="76">
        <f t="shared" si="16"/>
        <v>136.079999999987</v>
      </c>
      <c r="H190" s="70"/>
    </row>
    <row r="191" s="54" customFormat="1" ht="23.5" customHeight="1" spans="1:8">
      <c r="A191" s="68"/>
      <c r="B191" s="89"/>
      <c r="C191" s="74" t="s">
        <v>13</v>
      </c>
      <c r="D191" s="81">
        <v>130018</v>
      </c>
      <c r="E191" s="81">
        <v>129949.96</v>
      </c>
      <c r="F191" s="81">
        <v>130086.04</v>
      </c>
      <c r="G191" s="76">
        <f t="shared" si="16"/>
        <v>136.079999999987</v>
      </c>
      <c r="H191" s="70"/>
    </row>
    <row r="192" s="54" customFormat="1" ht="24" customHeight="1" spans="1:8">
      <c r="A192" s="68">
        <v>94</v>
      </c>
      <c r="B192" s="89" t="s">
        <v>121</v>
      </c>
      <c r="C192" s="74" t="s">
        <v>12</v>
      </c>
      <c r="D192" s="88">
        <v>130275</v>
      </c>
      <c r="E192" s="88">
        <v>130221.96</v>
      </c>
      <c r="F192" s="88">
        <v>130328.04</v>
      </c>
      <c r="G192" s="76">
        <f t="shared" si="16"/>
        <v>106.079999999987</v>
      </c>
      <c r="H192" s="70"/>
    </row>
    <row r="193" s="54" customFormat="1" ht="24" customHeight="1" spans="1:8">
      <c r="A193" s="68"/>
      <c r="B193" s="89"/>
      <c r="C193" s="74" t="s">
        <v>13</v>
      </c>
      <c r="D193" s="81">
        <v>130275</v>
      </c>
      <c r="E193" s="81">
        <v>130221.96</v>
      </c>
      <c r="F193" s="81">
        <v>130326.04</v>
      </c>
      <c r="G193" s="76">
        <f t="shared" si="16"/>
        <v>104.079999999987</v>
      </c>
      <c r="H193" s="70"/>
    </row>
    <row r="194" s="54" customFormat="1" ht="24" customHeight="1" spans="1:8">
      <c r="A194" s="68">
        <v>95</v>
      </c>
      <c r="B194" s="89" t="s">
        <v>122</v>
      </c>
      <c r="C194" s="74" t="s">
        <v>12</v>
      </c>
      <c r="D194" s="88">
        <v>133122</v>
      </c>
      <c r="E194" s="88">
        <v>133013.92</v>
      </c>
      <c r="F194" s="88">
        <v>133230.08</v>
      </c>
      <c r="G194" s="76">
        <f t="shared" si="16"/>
        <v>216.159999999974</v>
      </c>
      <c r="H194" s="70"/>
    </row>
    <row r="195" s="54" customFormat="1" ht="24" customHeight="1" spans="1:8">
      <c r="A195" s="68"/>
      <c r="B195" s="89"/>
      <c r="C195" s="74" t="s">
        <v>13</v>
      </c>
      <c r="D195" s="81">
        <v>133122</v>
      </c>
      <c r="E195" s="81">
        <v>133013.92</v>
      </c>
      <c r="F195" s="81">
        <v>133230.08</v>
      </c>
      <c r="G195" s="76">
        <f t="shared" si="16"/>
        <v>216.159999999974</v>
      </c>
      <c r="H195" s="70"/>
    </row>
    <row r="196" s="54" customFormat="1" ht="24" customHeight="1" spans="1:8">
      <c r="A196" s="68">
        <v>96</v>
      </c>
      <c r="B196" s="89" t="s">
        <v>123</v>
      </c>
      <c r="C196" s="74" t="s">
        <v>12</v>
      </c>
      <c r="D196" s="88">
        <v>134170</v>
      </c>
      <c r="E196" s="88">
        <v>134116.96</v>
      </c>
      <c r="F196" s="88">
        <v>134223.04</v>
      </c>
      <c r="G196" s="76">
        <f t="shared" si="16"/>
        <v>106.080000000016</v>
      </c>
      <c r="H196" s="70" t="s">
        <v>124</v>
      </c>
    </row>
    <row r="197" s="54" customFormat="1" ht="24" customHeight="1" spans="1:8">
      <c r="A197" s="68"/>
      <c r="B197" s="89"/>
      <c r="C197" s="74" t="s">
        <v>13</v>
      </c>
      <c r="D197" s="81">
        <v>134170</v>
      </c>
      <c r="E197" s="81">
        <v>134116.96</v>
      </c>
      <c r="F197" s="81">
        <v>134223.04</v>
      </c>
      <c r="G197" s="76">
        <f t="shared" si="16"/>
        <v>106.080000000016</v>
      </c>
      <c r="H197" s="70" t="s">
        <v>124</v>
      </c>
    </row>
    <row r="198" s="54" customFormat="1" ht="25" customHeight="1" spans="1:8">
      <c r="A198" s="68">
        <v>97</v>
      </c>
      <c r="B198" s="89" t="s">
        <v>125</v>
      </c>
      <c r="C198" s="74" t="s">
        <v>12</v>
      </c>
      <c r="D198" s="88">
        <v>140757</v>
      </c>
      <c r="E198" s="88">
        <v>140528.96</v>
      </c>
      <c r="F198" s="88">
        <v>140985.04</v>
      </c>
      <c r="G198" s="76">
        <f t="shared" ref="G198:G209" si="17">F198-E198</f>
        <v>456.080000000016</v>
      </c>
      <c r="H198" s="70"/>
    </row>
    <row r="199" s="54" customFormat="1" ht="25" customHeight="1" spans="1:8">
      <c r="A199" s="68"/>
      <c r="B199" s="89"/>
      <c r="C199" s="74" t="s">
        <v>13</v>
      </c>
      <c r="D199" s="81">
        <v>140737</v>
      </c>
      <c r="E199" s="81">
        <v>140528.96</v>
      </c>
      <c r="F199" s="81">
        <v>140945.04</v>
      </c>
      <c r="G199" s="76">
        <f t="shared" si="17"/>
        <v>416.080000000016</v>
      </c>
      <c r="H199" s="70"/>
    </row>
    <row r="200" s="54" customFormat="1" ht="25" customHeight="1" spans="1:8">
      <c r="A200" s="68">
        <v>98</v>
      </c>
      <c r="B200" s="89" t="s">
        <v>126</v>
      </c>
      <c r="C200" s="74" t="s">
        <v>12</v>
      </c>
      <c r="D200" s="88">
        <v>144577</v>
      </c>
      <c r="E200" s="88">
        <v>144368.96</v>
      </c>
      <c r="F200" s="88">
        <v>144780.54</v>
      </c>
      <c r="G200" s="76">
        <f t="shared" si="17"/>
        <v>411.580000000016</v>
      </c>
      <c r="H200" s="70"/>
    </row>
    <row r="201" s="54" customFormat="1" ht="25" customHeight="1" spans="1:8">
      <c r="A201" s="68"/>
      <c r="B201" s="89"/>
      <c r="C201" s="74" t="s">
        <v>13</v>
      </c>
      <c r="D201" s="81">
        <v>144577</v>
      </c>
      <c r="E201" s="81">
        <v>144368.96</v>
      </c>
      <c r="F201" s="81">
        <v>144780.54</v>
      </c>
      <c r="G201" s="76">
        <f t="shared" si="17"/>
        <v>411.580000000016</v>
      </c>
      <c r="H201" s="70"/>
    </row>
    <row r="202" s="54" customFormat="1" ht="25" customHeight="1" spans="1:8">
      <c r="A202" s="68">
        <v>99</v>
      </c>
      <c r="B202" s="89" t="s">
        <v>127</v>
      </c>
      <c r="C202" s="74" t="s">
        <v>12</v>
      </c>
      <c r="D202" s="93">
        <v>145844</v>
      </c>
      <c r="E202" s="93">
        <v>145778</v>
      </c>
      <c r="F202" s="93">
        <v>145910</v>
      </c>
      <c r="G202" s="76">
        <f t="shared" si="17"/>
        <v>132</v>
      </c>
      <c r="H202" s="70"/>
    </row>
    <row r="203" s="54" customFormat="1" ht="25" customHeight="1" spans="1:8">
      <c r="A203" s="68"/>
      <c r="B203" s="89"/>
      <c r="C203" s="74" t="s">
        <v>13</v>
      </c>
      <c r="D203" s="81">
        <v>145844</v>
      </c>
      <c r="E203" s="95">
        <v>145778</v>
      </c>
      <c r="F203" s="95">
        <v>145910</v>
      </c>
      <c r="G203" s="76">
        <f t="shared" si="17"/>
        <v>132</v>
      </c>
      <c r="H203" s="70"/>
    </row>
    <row r="204" s="54" customFormat="1" ht="25" customHeight="1" spans="1:8">
      <c r="A204" s="68">
        <v>100</v>
      </c>
      <c r="B204" s="89" t="s">
        <v>128</v>
      </c>
      <c r="C204" s="74" t="s">
        <v>12</v>
      </c>
      <c r="D204" s="88">
        <v>146705</v>
      </c>
      <c r="E204" s="88">
        <v>146667</v>
      </c>
      <c r="F204" s="88">
        <v>146738.5</v>
      </c>
      <c r="G204" s="76">
        <f t="shared" si="17"/>
        <v>71.5</v>
      </c>
      <c r="H204" s="70"/>
    </row>
    <row r="205" s="54" customFormat="1" ht="25" customHeight="1" spans="1:8">
      <c r="A205" s="68"/>
      <c r="B205" s="89"/>
      <c r="C205" s="74" t="s">
        <v>13</v>
      </c>
      <c r="D205" s="81">
        <v>146705</v>
      </c>
      <c r="E205" s="81">
        <v>146667</v>
      </c>
      <c r="F205" s="81">
        <v>146738.5</v>
      </c>
      <c r="G205" s="76">
        <f t="shared" si="17"/>
        <v>71.5</v>
      </c>
      <c r="H205" s="70"/>
    </row>
    <row r="206" s="54" customFormat="1" ht="25" customHeight="1" spans="1:8">
      <c r="A206" s="68">
        <v>101</v>
      </c>
      <c r="B206" s="89" t="s">
        <v>129</v>
      </c>
      <c r="C206" s="74" t="s">
        <v>12</v>
      </c>
      <c r="D206" s="88">
        <v>147858</v>
      </c>
      <c r="E206" s="88">
        <v>147801</v>
      </c>
      <c r="F206" s="88">
        <v>147915</v>
      </c>
      <c r="G206" s="76">
        <f t="shared" si="17"/>
        <v>114</v>
      </c>
      <c r="H206" s="70"/>
    </row>
    <row r="207" s="54" customFormat="1" ht="25" customHeight="1" spans="1:8">
      <c r="A207" s="68"/>
      <c r="B207" s="89"/>
      <c r="C207" s="74" t="s">
        <v>13</v>
      </c>
      <c r="D207" s="81">
        <v>147864</v>
      </c>
      <c r="E207" s="81">
        <v>147807</v>
      </c>
      <c r="F207" s="81">
        <v>147921</v>
      </c>
      <c r="G207" s="76">
        <f t="shared" si="17"/>
        <v>114</v>
      </c>
      <c r="H207" s="70"/>
    </row>
    <row r="208" s="54" customFormat="1" ht="25" customHeight="1" spans="1:8">
      <c r="A208" s="68">
        <v>102</v>
      </c>
      <c r="B208" s="89" t="s">
        <v>130</v>
      </c>
      <c r="C208" s="74" t="s">
        <v>12</v>
      </c>
      <c r="D208" s="88">
        <v>148500</v>
      </c>
      <c r="E208" s="88">
        <v>148196.5</v>
      </c>
      <c r="F208" s="88">
        <v>148808</v>
      </c>
      <c r="G208" s="76">
        <f t="shared" si="17"/>
        <v>611.5</v>
      </c>
      <c r="H208" s="70"/>
    </row>
    <row r="209" s="54" customFormat="1" ht="25" customHeight="1" spans="1:8">
      <c r="A209" s="68"/>
      <c r="B209" s="89"/>
      <c r="C209" s="74" t="s">
        <v>13</v>
      </c>
      <c r="D209" s="81">
        <v>148500</v>
      </c>
      <c r="E209" s="81">
        <v>148196.5</v>
      </c>
      <c r="F209" s="81">
        <v>148808</v>
      </c>
      <c r="G209" s="76">
        <f t="shared" si="17"/>
        <v>611.5</v>
      </c>
      <c r="H209" s="70"/>
    </row>
    <row r="210" s="56" customFormat="1" ht="25" customHeight="1" spans="1:8">
      <c r="A210" s="96" t="s">
        <v>131</v>
      </c>
      <c r="B210" s="96"/>
      <c r="C210" s="97" t="s">
        <v>12</v>
      </c>
      <c r="D210" s="98">
        <v>34822.031</v>
      </c>
      <c r="E210" s="98"/>
      <c r="F210" s="98"/>
      <c r="G210" s="98"/>
      <c r="H210" s="99"/>
    </row>
    <row r="211" s="56" customFormat="1" ht="25" customHeight="1" spans="1:8">
      <c r="A211" s="96"/>
      <c r="B211" s="96"/>
      <c r="C211" s="97" t="s">
        <v>13</v>
      </c>
      <c r="D211" s="98">
        <v>34929.734</v>
      </c>
      <c r="E211" s="98"/>
      <c r="F211" s="98"/>
      <c r="G211" s="98"/>
      <c r="H211" s="99"/>
    </row>
    <row r="212" s="56" customFormat="1" ht="25" customHeight="1" spans="1:8">
      <c r="A212" s="96"/>
      <c r="B212" s="96"/>
      <c r="C212" s="97" t="s">
        <v>132</v>
      </c>
      <c r="D212" s="98">
        <f>+(D211+D210)/2</f>
        <v>34875.8825</v>
      </c>
      <c r="E212" s="98"/>
      <c r="F212" s="98"/>
      <c r="G212" s="98"/>
      <c r="H212" s="99"/>
    </row>
    <row r="213" s="54" customFormat="1" ht="30" customHeight="1" spans="1:8">
      <c r="A213" s="100" t="s">
        <v>133</v>
      </c>
      <c r="B213" s="101"/>
      <c r="C213" s="101"/>
      <c r="D213" s="101"/>
      <c r="E213" s="101"/>
      <c r="F213" s="101"/>
      <c r="G213" s="101"/>
      <c r="H213" s="102"/>
    </row>
    <row r="214" ht="30" customHeight="1" spans="1:10">
      <c r="A214" s="68">
        <v>1</v>
      </c>
      <c r="B214" s="89" t="s">
        <v>134</v>
      </c>
      <c r="C214" s="74"/>
      <c r="D214" s="103">
        <v>985</v>
      </c>
      <c r="E214" s="103">
        <v>887</v>
      </c>
      <c r="F214" s="103">
        <v>1080</v>
      </c>
      <c r="G214" s="76">
        <f t="shared" ref="G214:G217" si="18">F214-E214</f>
        <v>193</v>
      </c>
      <c r="H214" s="68"/>
      <c r="J214" s="122"/>
    </row>
    <row r="215" ht="30" customHeight="1" spans="1:8">
      <c r="A215" s="68">
        <v>2</v>
      </c>
      <c r="B215" s="89" t="s">
        <v>135</v>
      </c>
      <c r="C215" s="74"/>
      <c r="D215" s="103">
        <v>1351</v>
      </c>
      <c r="E215" s="103">
        <v>1159</v>
      </c>
      <c r="F215" s="103">
        <v>1538</v>
      </c>
      <c r="G215" s="76">
        <f t="shared" si="18"/>
        <v>379</v>
      </c>
      <c r="H215" s="68"/>
    </row>
    <row r="216" s="57" customFormat="1" ht="30" customHeight="1" spans="1:8">
      <c r="A216" s="68">
        <v>3</v>
      </c>
      <c r="B216" s="89" t="s">
        <v>136</v>
      </c>
      <c r="C216" s="74"/>
      <c r="D216" s="103">
        <v>1853.038</v>
      </c>
      <c r="E216" s="103">
        <f>D216-55</f>
        <v>1798.038</v>
      </c>
      <c r="F216" s="103">
        <f>D216+50+7</f>
        <v>1910.038</v>
      </c>
      <c r="G216" s="76">
        <v>112.08</v>
      </c>
      <c r="H216" s="68"/>
    </row>
    <row r="217" s="57" customFormat="1" ht="30" customHeight="1" spans="1:8">
      <c r="A217" s="68">
        <v>4</v>
      </c>
      <c r="B217" s="89" t="s">
        <v>137</v>
      </c>
      <c r="C217" s="74"/>
      <c r="D217" s="104">
        <v>604</v>
      </c>
      <c r="E217" s="104">
        <v>457</v>
      </c>
      <c r="F217" s="104">
        <v>751</v>
      </c>
      <c r="G217" s="76">
        <f t="shared" si="18"/>
        <v>294</v>
      </c>
      <c r="H217" s="68"/>
    </row>
    <row r="218" s="57" customFormat="1" ht="30" customHeight="1" spans="1:8">
      <c r="A218" s="68">
        <v>5</v>
      </c>
      <c r="B218" s="89" t="s">
        <v>138</v>
      </c>
      <c r="C218" s="74"/>
      <c r="D218" s="105">
        <v>505.5</v>
      </c>
      <c r="E218" s="105">
        <v>419.46</v>
      </c>
      <c r="F218" s="105">
        <v>591.54</v>
      </c>
      <c r="G218" s="76">
        <f t="shared" ref="G218:G221" si="19">F218-E218</f>
        <v>172.08</v>
      </c>
      <c r="H218" s="68"/>
    </row>
    <row r="219" s="57" customFormat="1" ht="30" customHeight="1" spans="1:8">
      <c r="A219" s="68">
        <v>6</v>
      </c>
      <c r="B219" s="89" t="s">
        <v>139</v>
      </c>
      <c r="C219" s="74"/>
      <c r="D219" s="106">
        <v>177.358</v>
      </c>
      <c r="E219" s="106">
        <v>147.358</v>
      </c>
      <c r="F219" s="106">
        <v>215.358</v>
      </c>
      <c r="G219" s="76">
        <f t="shared" si="19"/>
        <v>68</v>
      </c>
      <c r="H219" s="68"/>
    </row>
    <row r="220" ht="30" customHeight="1" spans="1:8">
      <c r="A220" s="68">
        <v>7</v>
      </c>
      <c r="B220" s="89" t="s">
        <v>140</v>
      </c>
      <c r="C220" s="74"/>
      <c r="D220" s="107">
        <v>505</v>
      </c>
      <c r="E220" s="107">
        <v>436.46</v>
      </c>
      <c r="F220" s="107">
        <v>573.54</v>
      </c>
      <c r="G220" s="76">
        <f t="shared" si="19"/>
        <v>137.08</v>
      </c>
      <c r="H220" s="68"/>
    </row>
    <row r="221" ht="30" customHeight="1" spans="1:8">
      <c r="A221" s="68">
        <v>8</v>
      </c>
      <c r="B221" s="89" t="s">
        <v>141</v>
      </c>
      <c r="C221" s="74"/>
      <c r="D221" s="108">
        <v>392</v>
      </c>
      <c r="E221" s="108">
        <v>296.225</v>
      </c>
      <c r="F221" s="108">
        <v>489.775</v>
      </c>
      <c r="G221" s="76">
        <f t="shared" si="19"/>
        <v>193.55</v>
      </c>
      <c r="H221" s="68"/>
    </row>
    <row r="222" ht="30" customHeight="1" spans="1:8">
      <c r="A222" s="68">
        <v>9</v>
      </c>
      <c r="B222" s="89" t="s">
        <v>142</v>
      </c>
      <c r="C222" s="74"/>
      <c r="D222" s="103">
        <v>215</v>
      </c>
      <c r="E222" s="103">
        <v>179.5</v>
      </c>
      <c r="F222" s="103">
        <v>253</v>
      </c>
      <c r="G222" s="76">
        <f t="shared" ref="G222:G225" si="20">F222-E222</f>
        <v>73.5</v>
      </c>
      <c r="H222" s="109"/>
    </row>
    <row r="223" ht="30" customHeight="1" spans="1:8">
      <c r="A223" s="68">
        <v>10</v>
      </c>
      <c r="B223" s="89" t="s">
        <v>143</v>
      </c>
      <c r="C223" s="74"/>
      <c r="D223" s="104">
        <v>286.2</v>
      </c>
      <c r="E223" s="104">
        <v>232.2</v>
      </c>
      <c r="F223" s="104">
        <v>342.2</v>
      </c>
      <c r="G223" s="76">
        <f t="shared" si="20"/>
        <v>110</v>
      </c>
      <c r="H223" s="109"/>
    </row>
    <row r="224" ht="30" customHeight="1" spans="1:8">
      <c r="A224" s="68">
        <v>11</v>
      </c>
      <c r="B224" s="89" t="s">
        <v>144</v>
      </c>
      <c r="C224" s="74"/>
      <c r="D224" s="105">
        <v>160</v>
      </c>
      <c r="E224" s="105">
        <v>34</v>
      </c>
      <c r="F224" s="105">
        <v>287</v>
      </c>
      <c r="G224" s="76">
        <f t="shared" si="20"/>
        <v>253</v>
      </c>
      <c r="H224" s="109"/>
    </row>
    <row r="225" ht="30" customHeight="1" spans="1:8">
      <c r="A225" s="68">
        <v>12</v>
      </c>
      <c r="B225" s="89" t="s">
        <v>145</v>
      </c>
      <c r="C225" s="74"/>
      <c r="D225" s="106">
        <v>167.1</v>
      </c>
      <c r="E225" s="106">
        <v>130.1</v>
      </c>
      <c r="F225" s="106">
        <v>204.1</v>
      </c>
      <c r="G225" s="76">
        <f t="shared" si="20"/>
        <v>74</v>
      </c>
      <c r="H225" s="109"/>
    </row>
    <row r="226" ht="30" customHeight="1" spans="1:8">
      <c r="A226" s="68">
        <v>13</v>
      </c>
      <c r="B226" s="89" t="s">
        <v>146</v>
      </c>
      <c r="C226" s="74"/>
      <c r="D226" s="103">
        <v>1562</v>
      </c>
      <c r="E226" s="103">
        <v>1464</v>
      </c>
      <c r="F226" s="103">
        <v>1658</v>
      </c>
      <c r="G226" s="76">
        <f t="shared" ref="G226" si="21">F226-E226</f>
        <v>194</v>
      </c>
      <c r="H226" s="89"/>
    </row>
    <row r="227" ht="30" customHeight="1" spans="1:8">
      <c r="A227" s="68">
        <v>14</v>
      </c>
      <c r="B227" s="89" t="s">
        <v>147</v>
      </c>
      <c r="C227" s="74"/>
      <c r="D227" s="103">
        <v>1847.5</v>
      </c>
      <c r="E227" s="103">
        <v>1826.6</v>
      </c>
      <c r="F227" s="103">
        <v>1872.4</v>
      </c>
      <c r="G227" s="76">
        <f t="shared" ref="G227:G228" si="22">F227-E227</f>
        <v>45.8000000000002</v>
      </c>
      <c r="H227" s="89"/>
    </row>
    <row r="228" ht="30" customHeight="1" spans="1:8">
      <c r="A228" s="68">
        <v>15</v>
      </c>
      <c r="B228" s="89" t="s">
        <v>148</v>
      </c>
      <c r="C228" s="74"/>
      <c r="D228" s="104">
        <v>137.497</v>
      </c>
      <c r="E228" s="104">
        <v>116.497</v>
      </c>
      <c r="F228" s="104">
        <v>155.497</v>
      </c>
      <c r="G228" s="76">
        <f t="shared" si="22"/>
        <v>39</v>
      </c>
      <c r="H228" s="89"/>
    </row>
    <row r="229" ht="30" customHeight="1" spans="1:8">
      <c r="A229" s="68">
        <v>16</v>
      </c>
      <c r="B229" s="89" t="s">
        <v>149</v>
      </c>
      <c r="C229" s="74"/>
      <c r="D229" s="103">
        <v>557.765</v>
      </c>
      <c r="E229" s="103">
        <v>435.265</v>
      </c>
      <c r="F229" s="103">
        <v>676.265</v>
      </c>
      <c r="G229" s="76">
        <f t="shared" ref="G229:G232" si="23">F229-E229</f>
        <v>241</v>
      </c>
      <c r="H229" s="89"/>
    </row>
    <row r="230" ht="30" customHeight="1" spans="1:8">
      <c r="A230" s="68">
        <v>17</v>
      </c>
      <c r="B230" s="89" t="s">
        <v>150</v>
      </c>
      <c r="C230" s="74"/>
      <c r="D230" s="104">
        <v>205.55</v>
      </c>
      <c r="E230" s="104">
        <v>130.55</v>
      </c>
      <c r="F230" s="104">
        <v>286.55</v>
      </c>
      <c r="G230" s="76">
        <f t="shared" si="23"/>
        <v>156</v>
      </c>
      <c r="H230" s="89"/>
    </row>
    <row r="231" ht="30" customHeight="1" spans="1:8">
      <c r="A231" s="68">
        <v>18</v>
      </c>
      <c r="B231" s="89" t="s">
        <v>151</v>
      </c>
      <c r="C231" s="74"/>
      <c r="D231" s="105">
        <v>355.271</v>
      </c>
      <c r="E231" s="105">
        <v>229.271</v>
      </c>
      <c r="F231" s="105">
        <v>474.271</v>
      </c>
      <c r="G231" s="76">
        <f t="shared" si="23"/>
        <v>245</v>
      </c>
      <c r="H231" s="89"/>
    </row>
    <row r="232" ht="30" customHeight="1" spans="1:8">
      <c r="A232" s="68">
        <v>19</v>
      </c>
      <c r="B232" s="89" t="s">
        <v>152</v>
      </c>
      <c r="C232" s="74"/>
      <c r="D232" s="106">
        <v>350.572</v>
      </c>
      <c r="E232" s="106">
        <v>119.822</v>
      </c>
      <c r="F232" s="106">
        <v>585.822</v>
      </c>
      <c r="G232" s="76">
        <f t="shared" si="23"/>
        <v>466</v>
      </c>
      <c r="H232" s="89"/>
    </row>
    <row r="233" ht="30" customHeight="1" spans="1:8">
      <c r="A233" s="68">
        <v>20</v>
      </c>
      <c r="B233" s="89" t="s">
        <v>153</v>
      </c>
      <c r="C233" s="74"/>
      <c r="D233" s="107">
        <v>142.944</v>
      </c>
      <c r="E233" s="107">
        <v>48.444</v>
      </c>
      <c r="F233" s="107">
        <v>245.444</v>
      </c>
      <c r="G233" s="76">
        <f t="shared" ref="G233" si="24">F233-E233</f>
        <v>197</v>
      </c>
      <c r="H233" s="89"/>
    </row>
    <row r="234" ht="30" customHeight="1" spans="1:8">
      <c r="A234" s="68">
        <v>21</v>
      </c>
      <c r="B234" s="89" t="s">
        <v>154</v>
      </c>
      <c r="C234" s="74"/>
      <c r="D234" s="107">
        <v>768.111</v>
      </c>
      <c r="E234" s="107">
        <v>527.071</v>
      </c>
      <c r="F234" s="107">
        <v>998.111</v>
      </c>
      <c r="G234" s="76">
        <f t="shared" ref="G234:G235" si="25">F234-E234</f>
        <v>471.04</v>
      </c>
      <c r="H234" s="89"/>
    </row>
    <row r="235" ht="30" customHeight="1" spans="1:8">
      <c r="A235" s="68">
        <v>22</v>
      </c>
      <c r="B235" s="89" t="s">
        <v>155</v>
      </c>
      <c r="C235" s="74"/>
      <c r="D235" s="108">
        <v>39.75</v>
      </c>
      <c r="E235" s="108">
        <v>0</v>
      </c>
      <c r="F235" s="108">
        <v>79.5</v>
      </c>
      <c r="G235" s="76">
        <f t="shared" si="25"/>
        <v>79.5</v>
      </c>
      <c r="H235" s="89"/>
    </row>
    <row r="236" ht="30" customHeight="1" spans="1:8">
      <c r="A236" s="68">
        <v>23</v>
      </c>
      <c r="B236" s="89" t="s">
        <v>156</v>
      </c>
      <c r="C236" s="74"/>
      <c r="D236" s="108">
        <v>256.75</v>
      </c>
      <c r="E236" s="108">
        <v>39</v>
      </c>
      <c r="F236" s="108">
        <v>559.5</v>
      </c>
      <c r="G236" s="76">
        <v>598.5</v>
      </c>
      <c r="H236" s="89"/>
    </row>
    <row r="237" ht="30" customHeight="1" spans="1:8">
      <c r="A237" s="68">
        <v>24</v>
      </c>
      <c r="B237" s="68" t="s">
        <v>157</v>
      </c>
      <c r="C237" s="68"/>
      <c r="D237" s="110">
        <v>219.907</v>
      </c>
      <c r="E237" s="110">
        <v>144.907</v>
      </c>
      <c r="F237" s="110">
        <v>298.907</v>
      </c>
      <c r="G237" s="69">
        <f t="shared" ref="G237:G239" si="26">F237-E237</f>
        <v>154</v>
      </c>
      <c r="H237" s="89"/>
    </row>
    <row r="238" ht="30" customHeight="1" spans="1:8">
      <c r="A238" s="68">
        <v>25</v>
      </c>
      <c r="B238" s="68" t="s">
        <v>158</v>
      </c>
      <c r="C238" s="68"/>
      <c r="D238" s="111">
        <v>389.641</v>
      </c>
      <c r="E238" s="111">
        <v>138.141</v>
      </c>
      <c r="F238" s="111">
        <v>637.141</v>
      </c>
      <c r="G238" s="69">
        <f t="shared" si="26"/>
        <v>499</v>
      </c>
      <c r="H238" s="89"/>
    </row>
    <row r="239" ht="30" customHeight="1" spans="1:8">
      <c r="A239" s="68">
        <v>26</v>
      </c>
      <c r="B239" s="68" t="s">
        <v>159</v>
      </c>
      <c r="C239" s="68"/>
      <c r="D239" s="112">
        <v>471.951</v>
      </c>
      <c r="E239" s="112">
        <v>161.125</v>
      </c>
      <c r="F239" s="112">
        <v>782.777</v>
      </c>
      <c r="G239" s="69">
        <f t="shared" si="26"/>
        <v>621.652</v>
      </c>
      <c r="H239" s="89"/>
    </row>
    <row r="240" ht="30" customHeight="1" spans="1:8">
      <c r="A240" s="113">
        <v>27</v>
      </c>
      <c r="B240" s="113" t="s">
        <v>160</v>
      </c>
      <c r="C240" s="68"/>
      <c r="D240" s="114" t="s">
        <v>161</v>
      </c>
      <c r="E240" s="115"/>
      <c r="F240" s="115"/>
      <c r="G240" s="69"/>
      <c r="H240" s="89" t="s">
        <v>162</v>
      </c>
    </row>
    <row r="241" ht="30" customHeight="1" spans="1:8">
      <c r="A241" s="116"/>
      <c r="B241" s="116"/>
      <c r="C241" s="68"/>
      <c r="D241" s="114">
        <v>33129</v>
      </c>
      <c r="E241" s="117"/>
      <c r="F241" s="117"/>
      <c r="G241" s="69"/>
      <c r="H241" s="89" t="s">
        <v>162</v>
      </c>
    </row>
    <row r="242" ht="30" customHeight="1" spans="1:8">
      <c r="A242" s="113">
        <v>28</v>
      </c>
      <c r="B242" s="113" t="s">
        <v>163</v>
      </c>
      <c r="C242" s="68"/>
      <c r="D242" s="114" t="s">
        <v>164</v>
      </c>
      <c r="E242" s="115"/>
      <c r="F242" s="115"/>
      <c r="G242" s="69"/>
      <c r="H242" s="89" t="s">
        <v>162</v>
      </c>
    </row>
    <row r="243" ht="30" customHeight="1" spans="1:8">
      <c r="A243" s="116"/>
      <c r="B243" s="116"/>
      <c r="C243" s="68"/>
      <c r="D243" s="114">
        <v>33790</v>
      </c>
      <c r="E243" s="118"/>
      <c r="F243" s="118"/>
      <c r="G243" s="69"/>
      <c r="H243" s="89" t="s">
        <v>162</v>
      </c>
    </row>
    <row r="244" ht="30" customHeight="1" spans="1:8">
      <c r="A244" s="68">
        <v>29</v>
      </c>
      <c r="B244" s="68" t="s">
        <v>165</v>
      </c>
      <c r="C244" s="68"/>
      <c r="D244" s="114" t="s">
        <v>166</v>
      </c>
      <c r="E244" s="119"/>
      <c r="F244" s="119"/>
      <c r="G244" s="69"/>
      <c r="H244" s="89" t="s">
        <v>162</v>
      </c>
    </row>
    <row r="245" ht="30" customHeight="1" spans="1:8">
      <c r="A245" s="68">
        <v>30</v>
      </c>
      <c r="B245" s="68" t="s">
        <v>167</v>
      </c>
      <c r="C245" s="68"/>
      <c r="D245" s="114">
        <v>34350</v>
      </c>
      <c r="E245" s="119"/>
      <c r="F245" s="119"/>
      <c r="G245" s="69"/>
      <c r="H245" s="89" t="s">
        <v>162</v>
      </c>
    </row>
    <row r="246" ht="30" customHeight="1" spans="1:8">
      <c r="A246" s="68">
        <v>31</v>
      </c>
      <c r="B246" s="68" t="s">
        <v>168</v>
      </c>
      <c r="C246" s="68"/>
      <c r="D246" s="103">
        <v>187.7</v>
      </c>
      <c r="E246" s="103">
        <v>124.2</v>
      </c>
      <c r="F246" s="103">
        <v>251.2</v>
      </c>
      <c r="G246" s="69">
        <f t="shared" ref="G246:G253" si="27">F246-E246</f>
        <v>127</v>
      </c>
      <c r="H246" s="89"/>
    </row>
    <row r="247" ht="30" customHeight="1" spans="1:8">
      <c r="A247" s="68">
        <v>32</v>
      </c>
      <c r="B247" s="68" t="s">
        <v>169</v>
      </c>
      <c r="C247" s="68"/>
      <c r="D247" s="103">
        <v>958</v>
      </c>
      <c r="E247" s="103">
        <v>915.3</v>
      </c>
      <c r="F247" s="103">
        <v>1001</v>
      </c>
      <c r="G247" s="69">
        <f t="shared" si="27"/>
        <v>85.7</v>
      </c>
      <c r="H247" s="89"/>
    </row>
    <row r="248" ht="30" customHeight="1" spans="1:8">
      <c r="A248" s="68">
        <v>33</v>
      </c>
      <c r="B248" s="89" t="s">
        <v>170</v>
      </c>
      <c r="C248" s="74"/>
      <c r="D248" s="104">
        <v>121.334</v>
      </c>
      <c r="E248" s="104">
        <v>42.834</v>
      </c>
      <c r="F248" s="104">
        <v>196.334</v>
      </c>
      <c r="G248" s="76">
        <f t="shared" si="27"/>
        <v>153.5</v>
      </c>
      <c r="H248" s="89"/>
    </row>
    <row r="249" ht="30" customHeight="1" spans="1:8">
      <c r="A249" s="68">
        <v>34</v>
      </c>
      <c r="B249" s="89" t="s">
        <v>171</v>
      </c>
      <c r="C249" s="74"/>
      <c r="D249" s="106">
        <v>265.671</v>
      </c>
      <c r="E249" s="106">
        <v>205.671</v>
      </c>
      <c r="F249" s="106">
        <v>329.171</v>
      </c>
      <c r="G249" s="76">
        <f t="shared" si="27"/>
        <v>123.5</v>
      </c>
      <c r="H249" s="89"/>
    </row>
    <row r="250" ht="30" customHeight="1" spans="1:8">
      <c r="A250" s="68">
        <v>35</v>
      </c>
      <c r="B250" s="68" t="s">
        <v>172</v>
      </c>
      <c r="C250" s="74"/>
      <c r="D250" s="120">
        <v>468.9</v>
      </c>
      <c r="E250" s="120">
        <v>339.9</v>
      </c>
      <c r="F250" s="120">
        <v>600.9</v>
      </c>
      <c r="G250" s="76">
        <f t="shared" si="27"/>
        <v>261</v>
      </c>
      <c r="H250" s="68"/>
    </row>
    <row r="251" ht="30" customHeight="1" spans="1:8">
      <c r="A251" s="68">
        <v>36</v>
      </c>
      <c r="B251" s="68" t="s">
        <v>173</v>
      </c>
      <c r="C251" s="74"/>
      <c r="D251" s="121">
        <v>393.4</v>
      </c>
      <c r="E251" s="121">
        <v>317.9</v>
      </c>
      <c r="F251" s="121">
        <v>471.4</v>
      </c>
      <c r="G251" s="76">
        <f t="shared" si="27"/>
        <v>153.5</v>
      </c>
      <c r="H251" s="68"/>
    </row>
    <row r="252" s="57" customFormat="1" ht="30" customHeight="1" spans="1:8">
      <c r="A252" s="68">
        <v>37</v>
      </c>
      <c r="B252" s="109" t="s">
        <v>174</v>
      </c>
      <c r="C252" s="74"/>
      <c r="D252" s="103">
        <v>142.4</v>
      </c>
      <c r="E252" s="103">
        <v>137.4</v>
      </c>
      <c r="F252" s="103">
        <v>147.4</v>
      </c>
      <c r="G252" s="76">
        <f t="shared" si="27"/>
        <v>10</v>
      </c>
      <c r="H252" s="68"/>
    </row>
    <row r="253" ht="30" customHeight="1" spans="1:8">
      <c r="A253" s="68">
        <v>38</v>
      </c>
      <c r="B253" s="109" t="s">
        <v>175</v>
      </c>
      <c r="C253" s="74"/>
      <c r="D253" s="103">
        <v>1463</v>
      </c>
      <c r="E253" s="103">
        <v>1435.4</v>
      </c>
      <c r="F253" s="103">
        <v>1490.6</v>
      </c>
      <c r="G253" s="76">
        <f t="shared" si="27"/>
        <v>55.1999999999998</v>
      </c>
      <c r="H253" s="68"/>
    </row>
    <row r="254" ht="30" customHeight="1" spans="1:8">
      <c r="A254" s="68">
        <v>39</v>
      </c>
      <c r="B254" s="89" t="s">
        <v>176</v>
      </c>
      <c r="C254" s="74"/>
      <c r="D254" s="103">
        <v>1450</v>
      </c>
      <c r="E254" s="103">
        <v>1283.34</v>
      </c>
      <c r="F254" s="103">
        <v>1616.66</v>
      </c>
      <c r="G254" s="76">
        <f t="shared" ref="G254:G271" si="28">F254-E254</f>
        <v>333.32</v>
      </c>
      <c r="H254" s="68"/>
    </row>
    <row r="255" ht="30" customHeight="1" spans="1:8">
      <c r="A255" s="68">
        <v>40</v>
      </c>
      <c r="B255" s="89" t="s">
        <v>177</v>
      </c>
      <c r="C255" s="74"/>
      <c r="D255" s="103">
        <v>1787</v>
      </c>
      <c r="E255" s="103">
        <v>1678.5</v>
      </c>
      <c r="F255" s="103">
        <v>1898</v>
      </c>
      <c r="G255" s="76">
        <f t="shared" si="28"/>
        <v>219.5</v>
      </c>
      <c r="H255" s="68"/>
    </row>
    <row r="256" ht="30" customHeight="1" spans="1:8">
      <c r="A256" s="68">
        <v>41</v>
      </c>
      <c r="B256" s="89" t="s">
        <v>178</v>
      </c>
      <c r="C256" s="74"/>
      <c r="D256" s="103">
        <v>2098</v>
      </c>
      <c r="E256" s="103">
        <v>1985</v>
      </c>
      <c r="F256" s="103">
        <v>2216</v>
      </c>
      <c r="G256" s="76">
        <f t="shared" si="28"/>
        <v>231</v>
      </c>
      <c r="H256" s="68"/>
    </row>
    <row r="257" ht="30" customHeight="1" spans="1:8">
      <c r="A257" s="68">
        <v>42</v>
      </c>
      <c r="B257" s="89" t="s">
        <v>179</v>
      </c>
      <c r="C257" s="74"/>
      <c r="D257" s="104">
        <v>695.5</v>
      </c>
      <c r="E257" s="104">
        <v>568</v>
      </c>
      <c r="F257" s="104">
        <v>823</v>
      </c>
      <c r="G257" s="76">
        <f t="shared" si="28"/>
        <v>255</v>
      </c>
      <c r="H257" s="68"/>
    </row>
    <row r="258" ht="30" customHeight="1" spans="1:8">
      <c r="A258" s="68">
        <v>43</v>
      </c>
      <c r="B258" s="89" t="s">
        <v>180</v>
      </c>
      <c r="C258" s="74"/>
      <c r="D258" s="104">
        <v>1044.9</v>
      </c>
      <c r="E258" s="104">
        <v>876</v>
      </c>
      <c r="F258" s="104">
        <v>1213.8</v>
      </c>
      <c r="G258" s="76">
        <f t="shared" si="28"/>
        <v>337.8</v>
      </c>
      <c r="H258" s="68"/>
    </row>
    <row r="259" ht="30" customHeight="1" spans="1:8">
      <c r="A259" s="68">
        <v>44</v>
      </c>
      <c r="B259" s="89" t="s">
        <v>181</v>
      </c>
      <c r="C259" s="74"/>
      <c r="D259" s="104">
        <v>1893</v>
      </c>
      <c r="E259" s="104">
        <v>1837</v>
      </c>
      <c r="F259" s="104">
        <v>1949</v>
      </c>
      <c r="G259" s="76">
        <f t="shared" si="28"/>
        <v>112</v>
      </c>
      <c r="H259" s="68"/>
    </row>
    <row r="260" ht="30" customHeight="1" spans="1:8">
      <c r="A260" s="68">
        <v>45</v>
      </c>
      <c r="B260" s="89" t="s">
        <v>182</v>
      </c>
      <c r="C260" s="74"/>
      <c r="D260" s="105">
        <v>320</v>
      </c>
      <c r="E260" s="105">
        <v>223</v>
      </c>
      <c r="F260" s="105">
        <v>418</v>
      </c>
      <c r="G260" s="76">
        <f t="shared" si="28"/>
        <v>195</v>
      </c>
      <c r="H260" s="68"/>
    </row>
    <row r="261" ht="30" customHeight="1" spans="1:8">
      <c r="A261" s="68">
        <v>46</v>
      </c>
      <c r="B261" s="89" t="s">
        <v>183</v>
      </c>
      <c r="C261" s="74"/>
      <c r="D261" s="123">
        <v>301</v>
      </c>
      <c r="E261" s="123">
        <v>133</v>
      </c>
      <c r="F261" s="123">
        <v>469</v>
      </c>
      <c r="G261" s="76">
        <f t="shared" si="28"/>
        <v>336</v>
      </c>
      <c r="H261" s="68"/>
    </row>
    <row r="262" ht="30" customHeight="1" spans="1:8">
      <c r="A262" s="68">
        <v>47</v>
      </c>
      <c r="B262" s="89" t="s">
        <v>184</v>
      </c>
      <c r="C262" s="74"/>
      <c r="D262" s="124">
        <v>138</v>
      </c>
      <c r="E262" s="124">
        <v>115</v>
      </c>
      <c r="F262" s="124">
        <v>160</v>
      </c>
      <c r="G262" s="76">
        <f t="shared" si="28"/>
        <v>45</v>
      </c>
      <c r="H262" s="68"/>
    </row>
    <row r="263" ht="30" customHeight="1" spans="1:8">
      <c r="A263" s="113">
        <v>48</v>
      </c>
      <c r="B263" s="125" t="s">
        <v>185</v>
      </c>
      <c r="C263" s="74"/>
      <c r="D263" s="126">
        <v>152553</v>
      </c>
      <c r="E263" s="126">
        <v>152525</v>
      </c>
      <c r="F263" s="126">
        <v>152581</v>
      </c>
      <c r="G263" s="76">
        <f t="shared" si="28"/>
        <v>56</v>
      </c>
      <c r="H263" s="89" t="s">
        <v>186</v>
      </c>
    </row>
    <row r="264" ht="30" customHeight="1" spans="1:8">
      <c r="A264" s="116"/>
      <c r="B264" s="127"/>
      <c r="C264" s="74"/>
      <c r="D264" s="126">
        <v>152553</v>
      </c>
      <c r="E264" s="126">
        <v>152525</v>
      </c>
      <c r="F264" s="126">
        <v>152581</v>
      </c>
      <c r="G264" s="76">
        <f t="shared" si="28"/>
        <v>56</v>
      </c>
      <c r="H264" s="89" t="s">
        <v>186</v>
      </c>
    </row>
    <row r="265" ht="30" customHeight="1" spans="1:8">
      <c r="A265" s="68">
        <v>49</v>
      </c>
      <c r="B265" s="68" t="s">
        <v>187</v>
      </c>
      <c r="C265" s="74"/>
      <c r="D265" s="120">
        <v>165.719</v>
      </c>
      <c r="E265" s="120">
        <v>120.719</v>
      </c>
      <c r="F265" s="120">
        <v>216.719</v>
      </c>
      <c r="G265" s="76">
        <f t="shared" si="28"/>
        <v>96</v>
      </c>
      <c r="H265" s="68"/>
    </row>
    <row r="266" ht="30" customHeight="1" spans="1:8">
      <c r="A266" s="68">
        <v>50</v>
      </c>
      <c r="B266" s="68" t="s">
        <v>188</v>
      </c>
      <c r="C266" s="74"/>
      <c r="D266" s="128">
        <v>420</v>
      </c>
      <c r="E266" s="128">
        <v>382.46</v>
      </c>
      <c r="F266" s="128">
        <v>455.54</v>
      </c>
      <c r="G266" s="76">
        <f t="shared" si="28"/>
        <v>73.08</v>
      </c>
      <c r="H266" s="68"/>
    </row>
    <row r="267" ht="30" customHeight="1" spans="1:8">
      <c r="A267" s="68">
        <v>51</v>
      </c>
      <c r="B267" s="68" t="s">
        <v>189</v>
      </c>
      <c r="C267" s="74"/>
      <c r="D267" s="128">
        <v>821.662</v>
      </c>
      <c r="E267" s="128">
        <v>655.207</v>
      </c>
      <c r="F267" s="128">
        <v>990.117</v>
      </c>
      <c r="G267" s="76">
        <f t="shared" si="28"/>
        <v>334.91</v>
      </c>
      <c r="H267" s="68"/>
    </row>
    <row r="268" ht="30" customHeight="1" spans="1:8">
      <c r="A268" s="68">
        <v>52</v>
      </c>
      <c r="B268" s="68" t="s">
        <v>190</v>
      </c>
      <c r="C268" s="74"/>
      <c r="D268" s="129">
        <v>455.5</v>
      </c>
      <c r="E268" s="129">
        <v>237</v>
      </c>
      <c r="F268" s="129">
        <v>674</v>
      </c>
      <c r="G268" s="76">
        <f t="shared" si="28"/>
        <v>437</v>
      </c>
      <c r="H268" s="68"/>
    </row>
    <row r="269" ht="30" customHeight="1" spans="1:8">
      <c r="A269" s="68">
        <v>53</v>
      </c>
      <c r="B269" s="68" t="s">
        <v>191</v>
      </c>
      <c r="C269" s="74"/>
      <c r="D269" s="121">
        <v>355</v>
      </c>
      <c r="E269" s="121">
        <v>215</v>
      </c>
      <c r="F269" s="121">
        <v>499</v>
      </c>
      <c r="G269" s="76">
        <f t="shared" si="28"/>
        <v>284</v>
      </c>
      <c r="H269" s="68"/>
    </row>
    <row r="270" ht="30" customHeight="1" spans="1:8">
      <c r="A270" s="68">
        <v>54</v>
      </c>
      <c r="B270" s="68" t="s">
        <v>192</v>
      </c>
      <c r="C270" s="74"/>
      <c r="D270" s="130">
        <v>503.918</v>
      </c>
      <c r="E270" s="130">
        <v>494.878</v>
      </c>
      <c r="F270" s="130">
        <v>512.958</v>
      </c>
      <c r="G270" s="76">
        <f t="shared" si="28"/>
        <v>18.08</v>
      </c>
      <c r="H270" s="68"/>
    </row>
    <row r="271" ht="30" customHeight="1" spans="1:8">
      <c r="A271" s="68">
        <v>55</v>
      </c>
      <c r="B271" s="68" t="s">
        <v>193</v>
      </c>
      <c r="C271" s="74"/>
      <c r="D271" s="131">
        <v>141.57</v>
      </c>
      <c r="E271" s="131">
        <v>132.53</v>
      </c>
      <c r="F271" s="131">
        <v>150.61</v>
      </c>
      <c r="G271" s="76">
        <f t="shared" si="28"/>
        <v>18.08</v>
      </c>
      <c r="H271" s="68"/>
    </row>
    <row r="272" s="58" customFormat="1" ht="37" customHeight="1" spans="1:8">
      <c r="A272" s="96" t="s">
        <v>194</v>
      </c>
      <c r="B272" s="96"/>
      <c r="C272" s="96"/>
      <c r="D272" s="98">
        <f>SUM(G214:G272)</f>
        <v>10473.952</v>
      </c>
      <c r="E272" s="98"/>
      <c r="F272" s="98"/>
      <c r="G272" s="98"/>
      <c r="H272" s="99"/>
    </row>
    <row r="273" ht="30" customHeight="1" spans="1:8">
      <c r="A273" s="100" t="s">
        <v>195</v>
      </c>
      <c r="B273" s="101"/>
      <c r="C273" s="101"/>
      <c r="D273" s="101"/>
      <c r="E273" s="101"/>
      <c r="F273" s="101"/>
      <c r="G273" s="101"/>
      <c r="H273" s="102"/>
    </row>
    <row r="274" ht="30" customHeight="1" spans="1:8">
      <c r="A274" s="68">
        <v>1</v>
      </c>
      <c r="B274" s="89" t="s">
        <v>196</v>
      </c>
      <c r="C274" s="74"/>
      <c r="D274" s="132">
        <v>70</v>
      </c>
      <c r="E274" s="132">
        <v>21.5</v>
      </c>
      <c r="F274" s="132">
        <v>118.5</v>
      </c>
      <c r="G274" s="76">
        <f t="shared" ref="G274:G277" si="29">F274-E274</f>
        <v>97</v>
      </c>
      <c r="H274" s="109" t="s">
        <v>197</v>
      </c>
    </row>
    <row r="275" ht="30" customHeight="1" spans="1:8">
      <c r="A275" s="68">
        <v>2</v>
      </c>
      <c r="B275" s="89" t="s">
        <v>198</v>
      </c>
      <c r="C275" s="74"/>
      <c r="D275" s="132">
        <v>340</v>
      </c>
      <c r="E275" s="132">
        <v>306.5</v>
      </c>
      <c r="F275" s="132">
        <v>373.5</v>
      </c>
      <c r="G275" s="76">
        <f t="shared" si="29"/>
        <v>67</v>
      </c>
      <c r="H275" s="109" t="s">
        <v>197</v>
      </c>
    </row>
    <row r="276" ht="30" customHeight="1" spans="1:8">
      <c r="A276" s="68">
        <v>3</v>
      </c>
      <c r="B276" s="89" t="s">
        <v>199</v>
      </c>
      <c r="C276" s="74"/>
      <c r="D276" s="132">
        <v>795</v>
      </c>
      <c r="E276" s="132">
        <v>731.5</v>
      </c>
      <c r="F276" s="132">
        <v>858.5</v>
      </c>
      <c r="G276" s="76">
        <f t="shared" si="29"/>
        <v>127</v>
      </c>
      <c r="H276" s="109" t="s">
        <v>197</v>
      </c>
    </row>
    <row r="277" ht="30" customHeight="1" spans="1:8">
      <c r="A277" s="68">
        <v>4</v>
      </c>
      <c r="B277" s="89" t="s">
        <v>200</v>
      </c>
      <c r="C277" s="74"/>
      <c r="D277" s="132">
        <v>2812.5</v>
      </c>
      <c r="E277" s="132">
        <v>2781.5</v>
      </c>
      <c r="F277" s="132">
        <v>2843.5</v>
      </c>
      <c r="G277" s="76">
        <f t="shared" si="29"/>
        <v>62</v>
      </c>
      <c r="H277" s="109" t="s">
        <v>197</v>
      </c>
    </row>
    <row r="278" ht="30" customHeight="1" spans="1:8">
      <c r="A278" s="68">
        <v>5</v>
      </c>
      <c r="B278" s="68" t="s">
        <v>201</v>
      </c>
      <c r="C278" s="68"/>
      <c r="D278" s="132">
        <v>1102</v>
      </c>
      <c r="E278" s="132">
        <v>1060</v>
      </c>
      <c r="F278" s="132">
        <v>1144</v>
      </c>
      <c r="G278" s="69">
        <f t="shared" ref="G278:G279" si="30">F278-E278</f>
        <v>84</v>
      </c>
      <c r="H278" s="89" t="s">
        <v>202</v>
      </c>
    </row>
    <row r="279" ht="30" customHeight="1" spans="1:8">
      <c r="A279" s="68">
        <v>6</v>
      </c>
      <c r="B279" s="68" t="s">
        <v>203</v>
      </c>
      <c r="C279" s="74"/>
      <c r="D279" s="128">
        <v>468.9</v>
      </c>
      <c r="E279" s="128">
        <v>1604</v>
      </c>
      <c r="F279" s="128">
        <v>1763.5</v>
      </c>
      <c r="G279" s="76">
        <f t="shared" si="30"/>
        <v>159.5</v>
      </c>
      <c r="H279" s="68" t="s">
        <v>204</v>
      </c>
    </row>
    <row r="280" ht="30" customHeight="1" spans="1:8">
      <c r="A280" s="133" t="s">
        <v>205</v>
      </c>
      <c r="B280" s="134"/>
      <c r="C280" s="135"/>
      <c r="D280" s="136">
        <f>SUM(G274:G279)</f>
        <v>596.5</v>
      </c>
      <c r="E280" s="137"/>
      <c r="F280" s="137"/>
      <c r="G280" s="137"/>
      <c r="H280" s="138"/>
    </row>
    <row r="281" ht="30" customHeight="1" spans="1:8">
      <c r="A281" s="71"/>
      <c r="B281" s="73"/>
      <c r="C281" s="74"/>
      <c r="D281" s="128"/>
      <c r="E281" s="128"/>
      <c r="F281" s="128"/>
      <c r="G281" s="76"/>
      <c r="H281" s="68"/>
    </row>
    <row r="282" ht="30" customHeight="1" spans="1:8">
      <c r="A282" s="71"/>
      <c r="B282" s="73"/>
      <c r="C282" s="74"/>
      <c r="D282" s="128"/>
      <c r="E282" s="128"/>
      <c r="F282" s="128"/>
      <c r="G282" s="76"/>
      <c r="H282" s="68"/>
    </row>
    <row r="283" ht="30" customHeight="1" spans="1:8">
      <c r="A283" s="71"/>
      <c r="B283" s="73"/>
      <c r="C283" s="74"/>
      <c r="D283" s="128"/>
      <c r="E283" s="128"/>
      <c r="F283" s="128"/>
      <c r="G283" s="76"/>
      <c r="H283" s="68"/>
    </row>
    <row r="284" ht="30" customHeight="1" spans="1:8">
      <c r="A284" s="71"/>
      <c r="B284" s="73"/>
      <c r="C284" s="74"/>
      <c r="D284" s="128"/>
      <c r="E284" s="128"/>
      <c r="F284" s="128"/>
      <c r="G284" s="76"/>
      <c r="H284" s="68"/>
    </row>
    <row r="285" ht="30" customHeight="1" spans="1:8">
      <c r="A285" s="71"/>
      <c r="B285" s="73"/>
      <c r="C285" s="74"/>
      <c r="D285" s="128"/>
      <c r="E285" s="128"/>
      <c r="F285" s="128"/>
      <c r="G285" s="76"/>
      <c r="H285" s="68"/>
    </row>
    <row r="286" ht="30" customHeight="1" spans="1:8">
      <c r="A286" s="71"/>
      <c r="B286" s="73"/>
      <c r="C286" s="74"/>
      <c r="D286" s="128"/>
      <c r="E286" s="128"/>
      <c r="F286" s="128"/>
      <c r="G286" s="76"/>
      <c r="H286" s="68"/>
    </row>
    <row r="287" ht="30" customHeight="1" spans="1:8">
      <c r="A287" s="71"/>
      <c r="B287" s="73"/>
      <c r="C287" s="74"/>
      <c r="D287" s="128"/>
      <c r="E287" s="128"/>
      <c r="F287" s="128"/>
      <c r="G287" s="76"/>
      <c r="H287" s="68"/>
    </row>
    <row r="288" ht="30" customHeight="1" spans="1:8">
      <c r="A288" s="71"/>
      <c r="B288" s="73"/>
      <c r="C288" s="74"/>
      <c r="D288" s="128"/>
      <c r="E288" s="128"/>
      <c r="F288" s="128"/>
      <c r="G288" s="76"/>
      <c r="H288" s="68"/>
    </row>
    <row r="289" ht="30" customHeight="1" spans="1:8">
      <c r="A289" s="71"/>
      <c r="B289" s="73"/>
      <c r="C289" s="74"/>
      <c r="D289" s="128"/>
      <c r="E289" s="128"/>
      <c r="F289" s="128"/>
      <c r="G289" s="76"/>
      <c r="H289" s="68"/>
    </row>
    <row r="290" ht="30" customHeight="1" spans="1:8">
      <c r="A290" s="71"/>
      <c r="B290" s="73"/>
      <c r="C290" s="74"/>
      <c r="D290" s="128"/>
      <c r="E290" s="128"/>
      <c r="F290" s="128"/>
      <c r="G290" s="76"/>
      <c r="H290" s="68"/>
    </row>
    <row r="291" ht="30" customHeight="1" spans="1:8">
      <c r="A291" s="71"/>
      <c r="B291" s="73"/>
      <c r="C291" s="74"/>
      <c r="D291" s="128"/>
      <c r="E291" s="128"/>
      <c r="F291" s="128"/>
      <c r="G291" s="76"/>
      <c r="H291" s="68"/>
    </row>
    <row r="292" ht="30" customHeight="1" spans="1:8">
      <c r="A292" s="71"/>
      <c r="B292" s="73"/>
      <c r="C292" s="74"/>
      <c r="D292" s="128"/>
      <c r="E292" s="128"/>
      <c r="F292" s="128"/>
      <c r="G292" s="76"/>
      <c r="H292" s="68"/>
    </row>
    <row r="293" ht="30" customHeight="1" spans="1:8">
      <c r="A293" s="71"/>
      <c r="B293" s="73"/>
      <c r="C293" s="74"/>
      <c r="D293" s="128"/>
      <c r="E293" s="128"/>
      <c r="F293" s="128"/>
      <c r="G293" s="76"/>
      <c r="H293" s="68"/>
    </row>
    <row r="294" ht="30" customHeight="1" spans="1:8">
      <c r="A294" s="71"/>
      <c r="B294" s="73"/>
      <c r="C294" s="74"/>
      <c r="D294" s="128"/>
      <c r="E294" s="128"/>
      <c r="F294" s="128"/>
      <c r="G294" s="76"/>
      <c r="H294" s="68"/>
    </row>
    <row r="295" ht="30" customHeight="1" spans="1:8">
      <c r="A295" s="71"/>
      <c r="B295" s="73"/>
      <c r="C295" s="74"/>
      <c r="D295" s="128"/>
      <c r="E295" s="128"/>
      <c r="F295" s="128"/>
      <c r="G295" s="76"/>
      <c r="H295" s="68"/>
    </row>
    <row r="296" ht="30" customHeight="1" spans="1:8">
      <c r="A296" s="71"/>
      <c r="B296" s="73"/>
      <c r="C296" s="74"/>
      <c r="D296" s="128"/>
      <c r="E296" s="128"/>
      <c r="F296" s="128"/>
      <c r="G296" s="76"/>
      <c r="H296" s="68"/>
    </row>
    <row r="297" ht="30" customHeight="1" spans="1:8">
      <c r="A297" s="71"/>
      <c r="B297" s="73"/>
      <c r="C297" s="74"/>
      <c r="D297" s="128"/>
      <c r="E297" s="128"/>
      <c r="F297" s="128"/>
      <c r="G297" s="76"/>
      <c r="H297" s="68"/>
    </row>
    <row r="298" ht="30" customHeight="1" spans="1:8">
      <c r="A298" s="71"/>
      <c r="B298" s="73"/>
      <c r="C298" s="74"/>
      <c r="D298" s="128"/>
      <c r="E298" s="128"/>
      <c r="F298" s="128"/>
      <c r="G298" s="76"/>
      <c r="H298" s="68"/>
    </row>
    <row r="299" ht="30" customHeight="1" spans="1:8">
      <c r="A299" s="71"/>
      <c r="B299" s="73"/>
      <c r="C299" s="74"/>
      <c r="D299" s="128"/>
      <c r="E299" s="128"/>
      <c r="F299" s="128"/>
      <c r="G299" s="76"/>
      <c r="H299" s="68"/>
    </row>
    <row r="300" ht="30" customHeight="1" spans="1:8">
      <c r="A300" s="71"/>
      <c r="B300" s="73"/>
      <c r="C300" s="74"/>
      <c r="D300" s="128"/>
      <c r="E300" s="128"/>
      <c r="F300" s="128"/>
      <c r="G300" s="76"/>
      <c r="H300" s="68"/>
    </row>
    <row r="301" s="59" customFormat="1" ht="33.95" customHeight="1" spans="1:13">
      <c r="A301" s="139"/>
      <c r="B301" s="140"/>
      <c r="C301" s="139"/>
      <c r="D301" s="141"/>
      <c r="E301" s="141"/>
      <c r="F301" s="141"/>
      <c r="G301" s="142"/>
      <c r="H301" s="62"/>
      <c r="I301" s="57"/>
      <c r="J301" s="57"/>
      <c r="K301" s="57"/>
      <c r="L301" s="57"/>
      <c r="M301" s="57"/>
    </row>
  </sheetData>
  <autoFilter ref="A3:M280">
    <extLst/>
  </autoFilter>
  <mergeCells count="216">
    <mergeCell ref="A2:H2"/>
    <mergeCell ref="A4:H4"/>
    <mergeCell ref="D210:H210"/>
    <mergeCell ref="D211:H211"/>
    <mergeCell ref="D212:H212"/>
    <mergeCell ref="A213:H213"/>
    <mergeCell ref="A272:C272"/>
    <mergeCell ref="D272:H272"/>
    <mergeCell ref="A273:H273"/>
    <mergeCell ref="A280:C280"/>
    <mergeCell ref="D280:H280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40:A241"/>
    <mergeCell ref="A242:A243"/>
    <mergeCell ref="A263:A26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3:B34"/>
    <mergeCell ref="B35:B36"/>
    <mergeCell ref="B39:B40"/>
    <mergeCell ref="B41:B42"/>
    <mergeCell ref="B43:B44"/>
    <mergeCell ref="B45:B46"/>
    <mergeCell ref="B47:B48"/>
    <mergeCell ref="B52:B53"/>
    <mergeCell ref="B54:B55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61:B162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40:B241"/>
    <mergeCell ref="B242:B243"/>
    <mergeCell ref="B263:B264"/>
    <mergeCell ref="H94:H95"/>
    <mergeCell ref="A210:B212"/>
  </mergeCells>
  <pageMargins left="0.590277777777778" right="0.550694444444444" top="0.550694444444444" bottom="0.590277777777778" header="0.298611111111111" footer="0.298611111111111"/>
  <pageSetup paperSize="9" fitToHeight="0" orientation="portrait" horizontalDpi="600"/>
  <headerFooter/>
  <rowBreaks count="3" manualBreakCount="3">
    <brk id="30" max="7" man="1"/>
    <brk id="59" max="7" man="1"/>
    <brk id="2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view="pageBreakPreview" zoomScaleNormal="100" workbookViewId="0">
      <selection activeCell="G60" sqref="G60"/>
    </sheetView>
  </sheetViews>
  <sheetFormatPr defaultColWidth="9" defaultRowHeight="15" outlineLevelCol="6"/>
  <cols>
    <col min="1" max="1" width="6.13636363636364" style="31" customWidth="1"/>
    <col min="2" max="2" width="13" style="31" customWidth="1"/>
    <col min="3" max="3" width="13.5" style="31" customWidth="1"/>
    <col min="4" max="4" width="11.6909090909091" style="31" customWidth="1"/>
    <col min="5" max="5" width="11.5090909090909" style="31" customWidth="1"/>
    <col min="6" max="6" width="10.6181818181818" style="27" customWidth="1"/>
    <col min="7" max="7" width="22.0909090909091" style="27" customWidth="1"/>
    <col min="8" max="8" width="9" style="27"/>
    <col min="9" max="9" width="10.3818181818182" style="27"/>
    <col min="10" max="16384" width="9" style="27"/>
  </cols>
  <sheetData>
    <row r="1" s="27" customFormat="1" ht="18" customHeight="1" spans="1:1">
      <c r="A1" s="27" t="s">
        <v>206</v>
      </c>
    </row>
    <row r="2" ht="27" customHeight="1" spans="1:7">
      <c r="A2" s="32" t="s">
        <v>207</v>
      </c>
      <c r="B2" s="32"/>
      <c r="C2" s="32"/>
      <c r="D2" s="32"/>
      <c r="E2" s="32"/>
      <c r="F2" s="32"/>
      <c r="G2" s="32"/>
    </row>
    <row r="3" s="28" customFormat="1" ht="29" customHeight="1" spans="1:7">
      <c r="A3" s="33" t="s">
        <v>2</v>
      </c>
      <c r="B3" s="33" t="s">
        <v>208</v>
      </c>
      <c r="C3" s="34" t="s">
        <v>209</v>
      </c>
      <c r="D3" s="33" t="s">
        <v>210</v>
      </c>
      <c r="E3" s="33" t="s">
        <v>211</v>
      </c>
      <c r="F3" s="35" t="s">
        <v>212</v>
      </c>
      <c r="G3" s="33" t="s">
        <v>9</v>
      </c>
    </row>
    <row r="4" s="29" customFormat="1" ht="21" customHeight="1" spans="1:7">
      <c r="A4" s="36">
        <v>1</v>
      </c>
      <c r="B4" s="36" t="s">
        <v>213</v>
      </c>
      <c r="C4" s="36" t="s">
        <v>214</v>
      </c>
      <c r="D4" s="37">
        <v>961</v>
      </c>
      <c r="E4" s="37">
        <v>1643</v>
      </c>
      <c r="F4" s="38">
        <f t="shared" ref="F4:F39" si="0">E4-D4</f>
        <v>682</v>
      </c>
      <c r="G4" s="39"/>
    </row>
    <row r="5" s="29" customFormat="1" ht="21" customHeight="1" spans="1:7">
      <c r="A5" s="36"/>
      <c r="B5" s="36"/>
      <c r="C5" s="36"/>
      <c r="D5" s="40">
        <v>975</v>
      </c>
      <c r="E5" s="40">
        <v>1687</v>
      </c>
      <c r="F5" s="38">
        <f t="shared" si="0"/>
        <v>712</v>
      </c>
      <c r="G5" s="39"/>
    </row>
    <row r="6" s="29" customFormat="1" ht="21" customHeight="1" spans="1:7">
      <c r="A6" s="36">
        <v>2</v>
      </c>
      <c r="B6" s="36" t="s">
        <v>215</v>
      </c>
      <c r="C6" s="36" t="s">
        <v>216</v>
      </c>
      <c r="D6" s="41">
        <v>3918.85</v>
      </c>
      <c r="E6" s="37">
        <v>6008</v>
      </c>
      <c r="F6" s="42">
        <f t="shared" si="0"/>
        <v>2089.15</v>
      </c>
      <c r="G6" s="43"/>
    </row>
    <row r="7" s="29" customFormat="1" ht="21" customHeight="1" spans="1:7">
      <c r="A7" s="36"/>
      <c r="B7" s="36"/>
      <c r="C7" s="36"/>
      <c r="D7" s="40">
        <v>3918</v>
      </c>
      <c r="E7" s="40">
        <v>5963</v>
      </c>
      <c r="F7" s="38">
        <f t="shared" si="0"/>
        <v>2045</v>
      </c>
      <c r="G7" s="43"/>
    </row>
    <row r="8" s="29" customFormat="1" ht="21" customHeight="1" spans="1:7">
      <c r="A8" s="36">
        <v>3</v>
      </c>
      <c r="B8" s="36" t="s">
        <v>217</v>
      </c>
      <c r="C8" s="36" t="s">
        <v>218</v>
      </c>
      <c r="D8" s="37">
        <v>6851</v>
      </c>
      <c r="E8" s="37">
        <v>7120</v>
      </c>
      <c r="F8" s="38">
        <f t="shared" si="0"/>
        <v>269</v>
      </c>
      <c r="G8" s="44" t="s">
        <v>219</v>
      </c>
    </row>
    <row r="9" s="29" customFormat="1" ht="21" customHeight="1" spans="1:7">
      <c r="A9" s="36"/>
      <c r="B9" s="36"/>
      <c r="C9" s="36"/>
      <c r="D9" s="40">
        <v>6841</v>
      </c>
      <c r="E9" s="40">
        <v>7128</v>
      </c>
      <c r="F9" s="38">
        <f t="shared" si="0"/>
        <v>287</v>
      </c>
      <c r="G9" s="45"/>
    </row>
    <row r="10" s="29" customFormat="1" ht="21" customHeight="1" spans="1:7">
      <c r="A10" s="36">
        <v>4</v>
      </c>
      <c r="B10" s="36" t="s">
        <v>220</v>
      </c>
      <c r="C10" s="36" t="s">
        <v>216</v>
      </c>
      <c r="D10" s="37">
        <v>8689</v>
      </c>
      <c r="E10" s="37">
        <v>10974</v>
      </c>
      <c r="F10" s="38">
        <f t="shared" si="0"/>
        <v>2285</v>
      </c>
      <c r="G10" s="44" t="s">
        <v>221</v>
      </c>
    </row>
    <row r="11" s="29" customFormat="1" ht="21" customHeight="1" spans="1:7">
      <c r="A11" s="36"/>
      <c r="B11" s="36"/>
      <c r="C11" s="36"/>
      <c r="D11" s="40">
        <v>8709</v>
      </c>
      <c r="E11" s="40">
        <v>10983</v>
      </c>
      <c r="F11" s="38">
        <f t="shared" si="0"/>
        <v>2274</v>
      </c>
      <c r="G11" s="45"/>
    </row>
    <row r="12" s="29" customFormat="1" ht="21" customHeight="1" spans="1:7">
      <c r="A12" s="36">
        <v>5</v>
      </c>
      <c r="B12" s="36" t="s">
        <v>222</v>
      </c>
      <c r="C12" s="36" t="s">
        <v>218</v>
      </c>
      <c r="D12" s="37">
        <v>12436</v>
      </c>
      <c r="E12" s="37">
        <v>12884</v>
      </c>
      <c r="F12" s="38">
        <f t="shared" si="0"/>
        <v>448</v>
      </c>
      <c r="G12" s="43"/>
    </row>
    <row r="13" s="29" customFormat="1" ht="21" customHeight="1" spans="1:7">
      <c r="A13" s="36"/>
      <c r="B13" s="36"/>
      <c r="C13" s="36"/>
      <c r="D13" s="40">
        <v>12443</v>
      </c>
      <c r="E13" s="40">
        <v>12907</v>
      </c>
      <c r="F13" s="38">
        <f t="shared" si="0"/>
        <v>464</v>
      </c>
      <c r="G13" s="43"/>
    </row>
    <row r="14" s="29" customFormat="1" ht="21" customHeight="1" spans="1:7">
      <c r="A14" s="36">
        <v>6</v>
      </c>
      <c r="B14" s="36" t="s">
        <v>223</v>
      </c>
      <c r="C14" s="36" t="s">
        <v>216</v>
      </c>
      <c r="D14" s="37">
        <v>13379</v>
      </c>
      <c r="E14" s="37">
        <v>14676</v>
      </c>
      <c r="F14" s="38">
        <f t="shared" si="0"/>
        <v>1297</v>
      </c>
      <c r="G14" s="43"/>
    </row>
    <row r="15" s="29" customFormat="1" ht="21" customHeight="1" spans="1:7">
      <c r="A15" s="36"/>
      <c r="B15" s="36"/>
      <c r="C15" s="36"/>
      <c r="D15" s="40">
        <v>13380</v>
      </c>
      <c r="E15" s="40">
        <v>14672</v>
      </c>
      <c r="F15" s="38">
        <f t="shared" si="0"/>
        <v>1292</v>
      </c>
      <c r="G15" s="43"/>
    </row>
    <row r="16" s="29" customFormat="1" ht="21" customHeight="1" spans="1:7">
      <c r="A16" s="36">
        <v>7</v>
      </c>
      <c r="B16" s="36" t="s">
        <v>224</v>
      </c>
      <c r="C16" s="36" t="s">
        <v>214</v>
      </c>
      <c r="D16" s="37">
        <v>18266</v>
      </c>
      <c r="E16" s="37">
        <v>19127</v>
      </c>
      <c r="F16" s="38">
        <f t="shared" si="0"/>
        <v>861</v>
      </c>
      <c r="G16" s="43"/>
    </row>
    <row r="17" s="29" customFormat="1" ht="21" customHeight="1" spans="1:7">
      <c r="A17" s="36"/>
      <c r="B17" s="36"/>
      <c r="C17" s="36"/>
      <c r="D17" s="40">
        <v>18277</v>
      </c>
      <c r="E17" s="40">
        <v>19144</v>
      </c>
      <c r="F17" s="38">
        <f t="shared" si="0"/>
        <v>867</v>
      </c>
      <c r="G17" s="43"/>
    </row>
    <row r="18" s="29" customFormat="1" ht="21" customHeight="1" spans="1:7">
      <c r="A18" s="36">
        <v>8</v>
      </c>
      <c r="B18" s="36" t="s">
        <v>225</v>
      </c>
      <c r="C18" s="36" t="s">
        <v>218</v>
      </c>
      <c r="D18" s="37">
        <v>20770</v>
      </c>
      <c r="E18" s="37">
        <v>20980</v>
      </c>
      <c r="F18" s="38">
        <f t="shared" si="0"/>
        <v>210</v>
      </c>
      <c r="G18" s="43"/>
    </row>
    <row r="19" s="29" customFormat="1" ht="21" customHeight="1" spans="1:7">
      <c r="A19" s="36"/>
      <c r="B19" s="36"/>
      <c r="C19" s="36"/>
      <c r="D19" s="40">
        <v>20783</v>
      </c>
      <c r="E19" s="40">
        <v>20992</v>
      </c>
      <c r="F19" s="38">
        <f t="shared" si="0"/>
        <v>209</v>
      </c>
      <c r="G19" s="43"/>
    </row>
    <row r="20" s="29" customFormat="1" ht="21" customHeight="1" spans="1:7">
      <c r="A20" s="36">
        <v>9</v>
      </c>
      <c r="B20" s="36" t="s">
        <v>226</v>
      </c>
      <c r="C20" s="36" t="s">
        <v>216</v>
      </c>
      <c r="D20" s="37">
        <v>22944</v>
      </c>
      <c r="E20" s="37">
        <v>25222</v>
      </c>
      <c r="F20" s="38">
        <f t="shared" si="0"/>
        <v>2278</v>
      </c>
      <c r="G20" s="43"/>
    </row>
    <row r="21" s="29" customFormat="1" ht="21" customHeight="1" spans="1:7">
      <c r="A21" s="36"/>
      <c r="B21" s="36"/>
      <c r="C21" s="36"/>
      <c r="D21" s="40">
        <v>22973</v>
      </c>
      <c r="E21" s="40">
        <v>25258</v>
      </c>
      <c r="F21" s="38">
        <f t="shared" si="0"/>
        <v>2285</v>
      </c>
      <c r="G21" s="43"/>
    </row>
    <row r="22" s="29" customFormat="1" ht="21" customHeight="1" spans="1:7">
      <c r="A22" s="36">
        <v>10</v>
      </c>
      <c r="B22" s="36" t="s">
        <v>227</v>
      </c>
      <c r="C22" s="36" t="s">
        <v>214</v>
      </c>
      <c r="D22" s="37">
        <v>39900</v>
      </c>
      <c r="E22" s="37">
        <v>40712</v>
      </c>
      <c r="F22" s="38">
        <f t="shared" si="0"/>
        <v>812</v>
      </c>
      <c r="G22" s="43"/>
    </row>
    <row r="23" s="30" customFormat="1" ht="21" customHeight="1" spans="1:7">
      <c r="A23" s="36"/>
      <c r="B23" s="36"/>
      <c r="C23" s="36"/>
      <c r="D23" s="40">
        <v>39912</v>
      </c>
      <c r="E23" s="40">
        <v>40711</v>
      </c>
      <c r="F23" s="38">
        <f t="shared" si="0"/>
        <v>799</v>
      </c>
      <c r="G23" s="43"/>
    </row>
    <row r="24" s="30" customFormat="1" ht="21" customHeight="1" spans="1:7">
      <c r="A24" s="36">
        <v>11</v>
      </c>
      <c r="B24" s="36" t="s">
        <v>228</v>
      </c>
      <c r="C24" s="36" t="s">
        <v>214</v>
      </c>
      <c r="D24" s="37">
        <v>40832</v>
      </c>
      <c r="E24" s="37">
        <v>41307</v>
      </c>
      <c r="F24" s="38">
        <f t="shared" si="0"/>
        <v>475</v>
      </c>
      <c r="G24" s="43"/>
    </row>
    <row r="25" s="30" customFormat="1" ht="21" customHeight="1" spans="1:7">
      <c r="A25" s="36"/>
      <c r="B25" s="36"/>
      <c r="C25" s="36"/>
      <c r="D25" s="40">
        <v>40831</v>
      </c>
      <c r="E25" s="40">
        <v>41332</v>
      </c>
      <c r="F25" s="38">
        <f t="shared" si="0"/>
        <v>501</v>
      </c>
      <c r="G25" s="43"/>
    </row>
    <row r="26" s="30" customFormat="1" ht="21" customHeight="1" spans="1:7">
      <c r="A26" s="36">
        <v>12</v>
      </c>
      <c r="B26" s="36" t="s">
        <v>229</v>
      </c>
      <c r="C26" s="36" t="s">
        <v>216</v>
      </c>
      <c r="D26" s="37">
        <v>42710</v>
      </c>
      <c r="E26" s="37">
        <v>44015</v>
      </c>
      <c r="F26" s="38">
        <f t="shared" si="0"/>
        <v>1305</v>
      </c>
      <c r="G26" s="43"/>
    </row>
    <row r="27" s="30" customFormat="1" ht="21" customHeight="1" spans="1:7">
      <c r="A27" s="36"/>
      <c r="B27" s="36"/>
      <c r="C27" s="36"/>
      <c r="D27" s="40">
        <v>42715</v>
      </c>
      <c r="E27" s="40">
        <v>44020</v>
      </c>
      <c r="F27" s="38">
        <f t="shared" si="0"/>
        <v>1305</v>
      </c>
      <c r="G27" s="43"/>
    </row>
    <row r="28" s="30" customFormat="1" ht="21" customHeight="1" spans="1:7">
      <c r="A28" s="36">
        <v>13</v>
      </c>
      <c r="B28" s="36" t="s">
        <v>230</v>
      </c>
      <c r="C28" s="36" t="s">
        <v>218</v>
      </c>
      <c r="D28" s="37">
        <v>44115</v>
      </c>
      <c r="E28" s="37">
        <v>44411</v>
      </c>
      <c r="F28" s="38">
        <f t="shared" si="0"/>
        <v>296</v>
      </c>
      <c r="G28" s="43"/>
    </row>
    <row r="29" s="30" customFormat="1" ht="21" customHeight="1" spans="1:7">
      <c r="A29" s="36"/>
      <c r="B29" s="36"/>
      <c r="C29" s="36"/>
      <c r="D29" s="40">
        <v>44108</v>
      </c>
      <c r="E29" s="40">
        <v>44414</v>
      </c>
      <c r="F29" s="38">
        <f t="shared" si="0"/>
        <v>306</v>
      </c>
      <c r="G29" s="43"/>
    </row>
    <row r="30" s="30" customFormat="1" ht="21" customHeight="1" spans="1:7">
      <c r="A30" s="36">
        <v>14</v>
      </c>
      <c r="B30" s="36" t="s">
        <v>231</v>
      </c>
      <c r="C30" s="36" t="s">
        <v>214</v>
      </c>
      <c r="D30" s="37">
        <v>47016</v>
      </c>
      <c r="E30" s="37">
        <v>47512</v>
      </c>
      <c r="F30" s="38">
        <f t="shared" si="0"/>
        <v>496</v>
      </c>
      <c r="G30" s="43"/>
    </row>
    <row r="31" s="30" customFormat="1" ht="21" customHeight="1" spans="1:7">
      <c r="A31" s="36"/>
      <c r="B31" s="36"/>
      <c r="C31" s="36"/>
      <c r="D31" s="40">
        <v>46979</v>
      </c>
      <c r="E31" s="40">
        <v>47480</v>
      </c>
      <c r="F31" s="38">
        <f t="shared" si="0"/>
        <v>501</v>
      </c>
      <c r="G31" s="43"/>
    </row>
    <row r="32" s="30" customFormat="1" ht="21" customHeight="1" spans="1:7">
      <c r="A32" s="36">
        <v>15</v>
      </c>
      <c r="B32" s="36" t="s">
        <v>232</v>
      </c>
      <c r="C32" s="36" t="s">
        <v>218</v>
      </c>
      <c r="D32" s="37">
        <v>48001</v>
      </c>
      <c r="E32" s="37">
        <v>48422</v>
      </c>
      <c r="F32" s="38">
        <f t="shared" si="0"/>
        <v>421</v>
      </c>
      <c r="G32" s="43"/>
    </row>
    <row r="33" s="30" customFormat="1" ht="21" customHeight="1" spans="1:7">
      <c r="A33" s="36"/>
      <c r="B33" s="36"/>
      <c r="C33" s="36"/>
      <c r="D33" s="40">
        <v>47999</v>
      </c>
      <c r="E33" s="40">
        <v>48420</v>
      </c>
      <c r="F33" s="38">
        <f t="shared" si="0"/>
        <v>421</v>
      </c>
      <c r="G33" s="43"/>
    </row>
    <row r="34" s="30" customFormat="1" ht="21" customHeight="1" spans="1:7">
      <c r="A34" s="36">
        <v>16</v>
      </c>
      <c r="B34" s="36" t="s">
        <v>233</v>
      </c>
      <c r="C34" s="36" t="s">
        <v>216</v>
      </c>
      <c r="D34" s="37">
        <v>49915</v>
      </c>
      <c r="E34" s="37">
        <v>51149</v>
      </c>
      <c r="F34" s="38">
        <f t="shared" si="0"/>
        <v>1234</v>
      </c>
      <c r="G34" s="43"/>
    </row>
    <row r="35" s="30" customFormat="1" ht="21" customHeight="1" spans="1:7">
      <c r="A35" s="36"/>
      <c r="B35" s="36"/>
      <c r="C35" s="36"/>
      <c r="D35" s="40">
        <v>49887</v>
      </c>
      <c r="E35" s="40">
        <v>51112</v>
      </c>
      <c r="F35" s="38">
        <f t="shared" si="0"/>
        <v>1225</v>
      </c>
      <c r="G35" s="43"/>
    </row>
    <row r="36" s="30" customFormat="1" ht="21" customHeight="1" spans="1:7">
      <c r="A36" s="36">
        <v>17</v>
      </c>
      <c r="B36" s="36" t="s">
        <v>234</v>
      </c>
      <c r="C36" s="36" t="s">
        <v>235</v>
      </c>
      <c r="D36" s="46">
        <v>53010</v>
      </c>
      <c r="E36" s="46">
        <v>53535</v>
      </c>
      <c r="F36" s="47">
        <f t="shared" si="0"/>
        <v>525</v>
      </c>
      <c r="G36" s="43"/>
    </row>
    <row r="37" s="30" customFormat="1" ht="21" customHeight="1" spans="1:7">
      <c r="A37" s="36"/>
      <c r="B37" s="36"/>
      <c r="C37" s="36"/>
      <c r="D37" s="48">
        <v>52996</v>
      </c>
      <c r="E37" s="48">
        <v>53529</v>
      </c>
      <c r="F37" s="47">
        <f t="shared" si="0"/>
        <v>533</v>
      </c>
      <c r="G37" s="43"/>
    </row>
    <row r="38" s="30" customFormat="1" ht="21" customHeight="1" spans="1:7">
      <c r="A38" s="36">
        <v>18</v>
      </c>
      <c r="B38" s="36" t="s">
        <v>236</v>
      </c>
      <c r="C38" s="36" t="s">
        <v>235</v>
      </c>
      <c r="D38" s="46">
        <v>53700</v>
      </c>
      <c r="E38" s="46">
        <v>54375</v>
      </c>
      <c r="F38" s="47">
        <f t="shared" si="0"/>
        <v>675</v>
      </c>
      <c r="G38" s="43"/>
    </row>
    <row r="39" s="30" customFormat="1" ht="21" customHeight="1" spans="1:7">
      <c r="A39" s="36"/>
      <c r="B39" s="36"/>
      <c r="C39" s="36"/>
      <c r="D39" s="48">
        <v>53685</v>
      </c>
      <c r="E39" s="48">
        <v>54369</v>
      </c>
      <c r="F39" s="47">
        <f t="shared" si="0"/>
        <v>684</v>
      </c>
      <c r="G39" s="43"/>
    </row>
    <row r="40" s="30" customFormat="1" ht="21" customHeight="1" spans="1:7">
      <c r="A40" s="36">
        <v>19</v>
      </c>
      <c r="B40" s="36" t="s">
        <v>237</v>
      </c>
      <c r="C40" s="36" t="s">
        <v>235</v>
      </c>
      <c r="D40" s="46">
        <v>54546</v>
      </c>
      <c r="E40" s="46">
        <v>54980</v>
      </c>
      <c r="F40" s="47">
        <f t="shared" ref="F40:F55" si="1">E40-D40</f>
        <v>434</v>
      </c>
      <c r="G40" s="43"/>
    </row>
    <row r="41" s="30" customFormat="1" ht="21" customHeight="1" spans="1:7">
      <c r="A41" s="36"/>
      <c r="B41" s="36"/>
      <c r="C41" s="36"/>
      <c r="D41" s="48">
        <v>54534</v>
      </c>
      <c r="E41" s="48">
        <v>54980</v>
      </c>
      <c r="F41" s="47">
        <f t="shared" si="1"/>
        <v>446</v>
      </c>
      <c r="G41" s="43"/>
    </row>
    <row r="42" s="30" customFormat="1" ht="21" customHeight="1" spans="1:7">
      <c r="A42" s="36">
        <v>20</v>
      </c>
      <c r="B42" s="36" t="s">
        <v>238</v>
      </c>
      <c r="C42" s="36" t="s">
        <v>235</v>
      </c>
      <c r="D42" s="46">
        <v>57457</v>
      </c>
      <c r="E42" s="46">
        <v>61064</v>
      </c>
      <c r="F42" s="47">
        <f t="shared" si="1"/>
        <v>3607</v>
      </c>
      <c r="G42" s="43"/>
    </row>
    <row r="43" s="30" customFormat="1" ht="21" customHeight="1" spans="1:7">
      <c r="A43" s="36"/>
      <c r="B43" s="36"/>
      <c r="C43" s="36"/>
      <c r="D43" s="48">
        <v>57440</v>
      </c>
      <c r="E43" s="48">
        <v>61003</v>
      </c>
      <c r="F43" s="47">
        <f t="shared" si="1"/>
        <v>3563</v>
      </c>
      <c r="G43" s="43"/>
    </row>
    <row r="44" s="30" customFormat="1" ht="21" customHeight="1" spans="1:7">
      <c r="A44" s="36">
        <v>21</v>
      </c>
      <c r="B44" s="36" t="s">
        <v>239</v>
      </c>
      <c r="C44" s="36" t="s">
        <v>235</v>
      </c>
      <c r="D44" s="46">
        <v>100275</v>
      </c>
      <c r="E44" s="46">
        <v>101090</v>
      </c>
      <c r="F44" s="47">
        <f t="shared" si="1"/>
        <v>815</v>
      </c>
      <c r="G44" s="43"/>
    </row>
    <row r="45" s="30" customFormat="1" ht="21" customHeight="1" spans="1:7">
      <c r="A45" s="36"/>
      <c r="B45" s="36"/>
      <c r="C45" s="36"/>
      <c r="D45" s="48">
        <v>100272</v>
      </c>
      <c r="E45" s="48">
        <v>101070</v>
      </c>
      <c r="F45" s="47">
        <f t="shared" si="1"/>
        <v>798</v>
      </c>
      <c r="G45" s="43"/>
    </row>
    <row r="46" s="30" customFormat="1" ht="21" customHeight="1" spans="1:7">
      <c r="A46" s="36">
        <v>22</v>
      </c>
      <c r="B46" s="36" t="s">
        <v>240</v>
      </c>
      <c r="C46" s="36" t="s">
        <v>235</v>
      </c>
      <c r="D46" s="46">
        <v>102055</v>
      </c>
      <c r="E46" s="46">
        <v>105350</v>
      </c>
      <c r="F46" s="47">
        <f t="shared" si="1"/>
        <v>3295</v>
      </c>
      <c r="G46" s="43"/>
    </row>
    <row r="47" s="30" customFormat="1" ht="21" customHeight="1" spans="1:7">
      <c r="A47" s="36"/>
      <c r="B47" s="36"/>
      <c r="C47" s="36"/>
      <c r="D47" s="48">
        <v>102025</v>
      </c>
      <c r="E47" s="48">
        <v>105354</v>
      </c>
      <c r="F47" s="47">
        <f t="shared" si="1"/>
        <v>3329</v>
      </c>
      <c r="G47" s="43"/>
    </row>
    <row r="48" s="30" customFormat="1" ht="21" customHeight="1" spans="1:7">
      <c r="A48" s="36">
        <v>23</v>
      </c>
      <c r="B48" s="36" t="s">
        <v>241</v>
      </c>
      <c r="C48" s="36" t="s">
        <v>235</v>
      </c>
      <c r="D48" s="46">
        <v>110745</v>
      </c>
      <c r="E48" s="46">
        <v>111830</v>
      </c>
      <c r="F48" s="47">
        <f t="shared" si="1"/>
        <v>1085</v>
      </c>
      <c r="G48" s="43"/>
    </row>
    <row r="49" s="30" customFormat="1" ht="21" customHeight="1" spans="1:7">
      <c r="A49" s="36"/>
      <c r="B49" s="36"/>
      <c r="C49" s="36"/>
      <c r="D49" s="48">
        <v>110755</v>
      </c>
      <c r="E49" s="48">
        <v>111860</v>
      </c>
      <c r="F49" s="47">
        <f t="shared" si="1"/>
        <v>1105</v>
      </c>
      <c r="G49" s="43"/>
    </row>
    <row r="50" s="30" customFormat="1" ht="21" customHeight="1" spans="1:7">
      <c r="A50" s="36">
        <v>24</v>
      </c>
      <c r="B50" s="36" t="s">
        <v>242</v>
      </c>
      <c r="C50" s="36" t="s">
        <v>235</v>
      </c>
      <c r="D50" s="46">
        <v>112530</v>
      </c>
      <c r="E50" s="46">
        <v>115860</v>
      </c>
      <c r="F50" s="47">
        <f t="shared" si="1"/>
        <v>3330</v>
      </c>
      <c r="G50" s="44" t="s">
        <v>243</v>
      </c>
    </row>
    <row r="51" s="30" customFormat="1" ht="21" customHeight="1" spans="1:7">
      <c r="A51" s="36"/>
      <c r="B51" s="36"/>
      <c r="C51" s="36"/>
      <c r="D51" s="48">
        <v>112528</v>
      </c>
      <c r="E51" s="48">
        <v>115875</v>
      </c>
      <c r="F51" s="47">
        <f t="shared" si="1"/>
        <v>3347</v>
      </c>
      <c r="G51" s="49"/>
    </row>
    <row r="52" s="30" customFormat="1" ht="21" customHeight="1" spans="1:7">
      <c r="A52" s="36">
        <v>25</v>
      </c>
      <c r="B52" s="36" t="s">
        <v>244</v>
      </c>
      <c r="C52" s="36" t="s">
        <v>235</v>
      </c>
      <c r="D52" s="46">
        <v>116050</v>
      </c>
      <c r="E52" s="46">
        <v>116985</v>
      </c>
      <c r="F52" s="47">
        <f t="shared" si="1"/>
        <v>935</v>
      </c>
      <c r="G52" s="43"/>
    </row>
    <row r="53" s="30" customFormat="1" ht="21" customHeight="1" spans="1:7">
      <c r="A53" s="36"/>
      <c r="B53" s="36"/>
      <c r="C53" s="36"/>
      <c r="D53" s="48">
        <v>116000</v>
      </c>
      <c r="E53" s="48">
        <v>116971</v>
      </c>
      <c r="F53" s="47">
        <f t="shared" si="1"/>
        <v>971</v>
      </c>
      <c r="G53" s="43"/>
    </row>
    <row r="54" s="30" customFormat="1" ht="21" customHeight="1" spans="1:7">
      <c r="A54" s="36">
        <v>26</v>
      </c>
      <c r="B54" s="36" t="s">
        <v>245</v>
      </c>
      <c r="C54" s="36" t="s">
        <v>235</v>
      </c>
      <c r="D54" s="46">
        <v>120760</v>
      </c>
      <c r="E54" s="46">
        <v>121431</v>
      </c>
      <c r="F54" s="47">
        <f t="shared" si="1"/>
        <v>671</v>
      </c>
      <c r="G54" s="43"/>
    </row>
    <row r="55" s="30" customFormat="1" ht="21" customHeight="1" spans="1:7">
      <c r="A55" s="36"/>
      <c r="B55" s="36"/>
      <c r="C55" s="36"/>
      <c r="D55" s="48">
        <v>120740</v>
      </c>
      <c r="E55" s="48">
        <v>121430</v>
      </c>
      <c r="F55" s="47">
        <f t="shared" si="1"/>
        <v>690</v>
      </c>
      <c r="G55" s="43"/>
    </row>
    <row r="56" s="30" customFormat="1" ht="21" customHeight="1" spans="1:7">
      <c r="A56" s="50" t="s">
        <v>246</v>
      </c>
      <c r="B56" s="50"/>
      <c r="C56" s="50"/>
      <c r="D56" s="50"/>
      <c r="E56" s="50"/>
      <c r="F56" s="50">
        <f>SUM(F4:F55)/2</f>
        <v>30894.575</v>
      </c>
      <c r="G56" s="43"/>
    </row>
    <row r="57" s="30" customFormat="1" ht="43" customHeight="1" spans="1:7">
      <c r="A57" s="36">
        <v>1</v>
      </c>
      <c r="B57" s="36" t="s">
        <v>247</v>
      </c>
      <c r="C57" s="36" t="s">
        <v>248</v>
      </c>
      <c r="D57" s="51">
        <v>585</v>
      </c>
      <c r="E57" s="51">
        <v>906</v>
      </c>
      <c r="F57" s="38">
        <f>E57-D57</f>
        <v>321</v>
      </c>
      <c r="G57" s="36" t="s">
        <v>249</v>
      </c>
    </row>
    <row r="58" s="30" customFormat="1" ht="21" customHeight="1" spans="1:7">
      <c r="A58" s="50" t="s">
        <v>250</v>
      </c>
      <c r="B58" s="50"/>
      <c r="C58" s="36"/>
      <c r="D58" s="51"/>
      <c r="E58" s="51"/>
      <c r="F58" s="38">
        <v>321</v>
      </c>
      <c r="G58" s="43"/>
    </row>
    <row r="59" s="30" customFormat="1" ht="21" customHeight="1" spans="1:7">
      <c r="A59" s="36">
        <v>1</v>
      </c>
      <c r="B59" s="36" t="s">
        <v>251</v>
      </c>
      <c r="C59" s="36" t="s">
        <v>252</v>
      </c>
      <c r="D59" s="52" t="s">
        <v>253</v>
      </c>
      <c r="E59" s="52" t="s">
        <v>254</v>
      </c>
      <c r="F59" s="38">
        <v>545</v>
      </c>
      <c r="G59" s="43" t="s">
        <v>255</v>
      </c>
    </row>
    <row r="60" s="30" customFormat="1" ht="21" customHeight="1" spans="1:7">
      <c r="A60" s="36">
        <v>2</v>
      </c>
      <c r="B60" s="36" t="s">
        <v>256</v>
      </c>
      <c r="C60" s="36" t="s">
        <v>248</v>
      </c>
      <c r="D60" s="52" t="s">
        <v>257</v>
      </c>
      <c r="E60" s="52" t="s">
        <v>258</v>
      </c>
      <c r="F60" s="36">
        <v>317</v>
      </c>
      <c r="G60" s="43" t="s">
        <v>259</v>
      </c>
    </row>
    <row r="61" s="30" customFormat="1" ht="21" customHeight="1" spans="1:7">
      <c r="A61" s="50" t="s">
        <v>260</v>
      </c>
      <c r="B61" s="50"/>
      <c r="C61" s="36"/>
      <c r="D61" s="52"/>
      <c r="E61" s="52"/>
      <c r="F61" s="36">
        <f>SUM(F59:F60)</f>
        <v>862</v>
      </c>
      <c r="G61" s="43"/>
    </row>
  </sheetData>
  <mergeCells count="85">
    <mergeCell ref="A2:G2"/>
    <mergeCell ref="A56:B56"/>
    <mergeCell ref="A58:B58"/>
    <mergeCell ref="A61:B6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G8:G9"/>
    <mergeCell ref="G10:G11"/>
    <mergeCell ref="G50:G51"/>
  </mergeCells>
  <pageMargins left="0.865972222222222" right="0.511805555555556" top="0.5" bottom="0.5" header="0.5" footer="0.5"/>
  <pageSetup paperSize="9" orientation="portrait" horizontalDpi="600"/>
  <headerFooter/>
  <rowBreaks count="1" manualBreakCount="1">
    <brk id="35" max="6" man="1"/>
  </rowBreaks>
  <ignoredErrors>
    <ignoredError sqref="F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view="pageBreakPreview" zoomScaleNormal="100" workbookViewId="0">
      <selection activeCell="B13" sqref="B13:B14"/>
    </sheetView>
  </sheetViews>
  <sheetFormatPr defaultColWidth="9" defaultRowHeight="14" outlineLevelCol="3"/>
  <cols>
    <col min="1" max="1" width="7.2" style="1" customWidth="1"/>
    <col min="2" max="2" width="22.5" style="1" customWidth="1"/>
    <col min="3" max="3" width="25.4818181818182" style="1" customWidth="1"/>
    <col min="4" max="4" width="32" style="1" customWidth="1"/>
    <col min="5" max="16384" width="9" style="1"/>
  </cols>
  <sheetData>
    <row r="1" ht="19" customHeight="1" spans="1:1">
      <c r="A1" s="2" t="s">
        <v>261</v>
      </c>
    </row>
    <row r="2" ht="30" customHeight="1" spans="1:4">
      <c r="A2" s="3" t="s">
        <v>262</v>
      </c>
      <c r="B2" s="3"/>
      <c r="C2" s="3"/>
      <c r="D2" s="3"/>
    </row>
    <row r="3" s="7" customFormat="1" ht="33" customHeight="1" spans="1:4">
      <c r="A3" s="4" t="s">
        <v>2</v>
      </c>
      <c r="B3" s="4" t="s">
        <v>263</v>
      </c>
      <c r="C3" s="4" t="s">
        <v>264</v>
      </c>
      <c r="D3" s="4" t="s">
        <v>265</v>
      </c>
    </row>
    <row r="4" s="22" customFormat="1" ht="25" customHeight="1" spans="1:4">
      <c r="A4" s="12">
        <v>1</v>
      </c>
      <c r="B4" s="12" t="s">
        <v>266</v>
      </c>
      <c r="C4" s="12" t="s">
        <v>267</v>
      </c>
      <c r="D4" s="5" t="s">
        <v>268</v>
      </c>
    </row>
    <row r="5" s="22" customFormat="1" ht="25" customHeight="1" spans="1:4">
      <c r="A5" s="14"/>
      <c r="B5" s="14"/>
      <c r="C5" s="14"/>
      <c r="D5" s="5" t="s">
        <v>269</v>
      </c>
    </row>
    <row r="6" s="7" customFormat="1" ht="25" customHeight="1" spans="1:4">
      <c r="A6" s="12">
        <v>2</v>
      </c>
      <c r="B6" s="12" t="s">
        <v>270</v>
      </c>
      <c r="C6" s="5" t="s">
        <v>271</v>
      </c>
      <c r="D6" s="5" t="s">
        <v>272</v>
      </c>
    </row>
    <row r="7" s="7" customFormat="1" ht="25" customHeight="1" spans="1:4">
      <c r="A7" s="14"/>
      <c r="B7" s="14"/>
      <c r="C7" s="5" t="s">
        <v>273</v>
      </c>
      <c r="D7" s="5" t="s">
        <v>274</v>
      </c>
    </row>
    <row r="8" s="7" customFormat="1" ht="25" customHeight="1" spans="1:4">
      <c r="A8" s="12">
        <v>3</v>
      </c>
      <c r="B8" s="12" t="s">
        <v>275</v>
      </c>
      <c r="C8" s="5" t="s">
        <v>276</v>
      </c>
      <c r="D8" s="5" t="s">
        <v>277</v>
      </c>
    </row>
    <row r="9" s="7" customFormat="1" ht="25" customHeight="1" spans="1:4">
      <c r="A9" s="14"/>
      <c r="B9" s="14"/>
      <c r="C9" s="5" t="s">
        <v>278</v>
      </c>
      <c r="D9" s="5" t="s">
        <v>279</v>
      </c>
    </row>
    <row r="10" s="7" customFormat="1" ht="25" customHeight="1" spans="1:4">
      <c r="A10" s="5">
        <v>4</v>
      </c>
      <c r="B10" s="5" t="s">
        <v>280</v>
      </c>
      <c r="C10" s="5" t="s">
        <v>281</v>
      </c>
      <c r="D10" s="5" t="s">
        <v>282</v>
      </c>
    </row>
    <row r="11" s="7" customFormat="1" ht="25" customHeight="1" spans="1:4">
      <c r="A11" s="12">
        <v>5</v>
      </c>
      <c r="B11" s="12" t="s">
        <v>283</v>
      </c>
      <c r="C11" s="5" t="s">
        <v>284</v>
      </c>
      <c r="D11" s="5" t="s">
        <v>285</v>
      </c>
    </row>
    <row r="12" s="7" customFormat="1" ht="25" customHeight="1" spans="1:4">
      <c r="A12" s="14"/>
      <c r="B12" s="14"/>
      <c r="C12" s="5" t="s">
        <v>286</v>
      </c>
      <c r="D12" s="5" t="s">
        <v>287</v>
      </c>
    </row>
    <row r="13" s="7" customFormat="1" ht="25" customHeight="1" spans="1:4">
      <c r="A13" s="12">
        <v>6</v>
      </c>
      <c r="B13" s="12" t="s">
        <v>288</v>
      </c>
      <c r="C13" s="5" t="s">
        <v>289</v>
      </c>
      <c r="D13" s="5" t="s">
        <v>290</v>
      </c>
    </row>
    <row r="14" s="7" customFormat="1" ht="25" customHeight="1" spans="1:4">
      <c r="A14" s="14"/>
      <c r="B14" s="14"/>
      <c r="C14" s="5" t="s">
        <v>289</v>
      </c>
      <c r="D14" s="5" t="s">
        <v>291</v>
      </c>
    </row>
    <row r="15" s="7" customFormat="1" ht="25" customHeight="1" spans="1:4">
      <c r="A15" s="5">
        <v>7</v>
      </c>
      <c r="B15" s="12" t="s">
        <v>292</v>
      </c>
      <c r="C15" s="5" t="s">
        <v>293</v>
      </c>
      <c r="D15" s="5" t="s">
        <v>294</v>
      </c>
    </row>
    <row r="16" s="7" customFormat="1" ht="25" customHeight="1" spans="1:4">
      <c r="A16" s="5"/>
      <c r="B16" s="14"/>
      <c r="C16" s="5" t="s">
        <v>295</v>
      </c>
      <c r="D16" s="5" t="s">
        <v>296</v>
      </c>
    </row>
    <row r="17" ht="25" customHeight="1" spans="1:4">
      <c r="A17" s="5">
        <v>8</v>
      </c>
      <c r="B17" s="5" t="s">
        <v>297</v>
      </c>
      <c r="C17" s="5" t="s">
        <v>298</v>
      </c>
      <c r="D17" s="5" t="s">
        <v>299</v>
      </c>
    </row>
    <row r="18" ht="25" customHeight="1" spans="1:4">
      <c r="A18" s="5">
        <v>9</v>
      </c>
      <c r="B18" s="17" t="s">
        <v>300</v>
      </c>
      <c r="C18" s="24">
        <v>79108.232</v>
      </c>
      <c r="D18" s="17" t="s">
        <v>301</v>
      </c>
    </row>
    <row r="19" s="23" customFormat="1" ht="36" customHeight="1" spans="1:4">
      <c r="A19" s="5">
        <v>10</v>
      </c>
      <c r="B19" s="17" t="s">
        <v>302</v>
      </c>
      <c r="C19" s="24">
        <v>92089.961</v>
      </c>
      <c r="D19" s="17" t="s">
        <v>303</v>
      </c>
    </row>
    <row r="20" ht="25" customHeight="1" spans="1:4">
      <c r="A20" s="5">
        <v>11</v>
      </c>
      <c r="B20" s="25" t="s">
        <v>304</v>
      </c>
      <c r="C20" s="24">
        <v>98050</v>
      </c>
      <c r="D20" s="17" t="s">
        <v>305</v>
      </c>
    </row>
    <row r="21" ht="25" customHeight="1" spans="1:4">
      <c r="A21" s="5">
        <v>12</v>
      </c>
      <c r="B21" s="5" t="s">
        <v>306</v>
      </c>
      <c r="C21" s="5" t="s">
        <v>307</v>
      </c>
      <c r="D21" s="5" t="s">
        <v>308</v>
      </c>
    </row>
    <row r="22" ht="25" customHeight="1" spans="1:4">
      <c r="A22" s="5">
        <v>13</v>
      </c>
      <c r="B22" s="5" t="s">
        <v>309</v>
      </c>
      <c r="C22" s="5" t="s">
        <v>310</v>
      </c>
      <c r="D22" s="5" t="s">
        <v>311</v>
      </c>
    </row>
    <row r="23" ht="25" customHeight="1" spans="1:4">
      <c r="A23" s="5">
        <v>14</v>
      </c>
      <c r="B23" s="5" t="s">
        <v>312</v>
      </c>
      <c r="C23" s="14" t="s">
        <v>313</v>
      </c>
      <c r="D23" s="5" t="s">
        <v>314</v>
      </c>
    </row>
    <row r="24" ht="39" customHeight="1" spans="1:4">
      <c r="A24" s="26" t="s">
        <v>315</v>
      </c>
      <c r="B24" s="26"/>
      <c r="C24" s="26"/>
      <c r="D24" s="26"/>
    </row>
    <row r="25" ht="25" customHeight="1" spans="1:4">
      <c r="A25" s="20"/>
      <c r="B25" s="20"/>
      <c r="C25" s="20"/>
      <c r="D25" s="20"/>
    </row>
    <row r="26" ht="25" customHeight="1" spans="1:4">
      <c r="A26" s="20"/>
      <c r="B26" s="20"/>
      <c r="C26" s="20"/>
      <c r="D26" s="20"/>
    </row>
    <row r="27" ht="25" customHeight="1" spans="1:4">
      <c r="A27" s="20"/>
      <c r="B27" s="20"/>
      <c r="C27" s="20"/>
      <c r="D27" s="20"/>
    </row>
    <row r="28" ht="25" customHeight="1" spans="1:4">
      <c r="A28" s="20"/>
      <c r="B28" s="20"/>
      <c r="C28" s="20"/>
      <c r="D28" s="20"/>
    </row>
    <row r="29" ht="25" customHeight="1" spans="1:4">
      <c r="A29" s="20"/>
      <c r="B29" s="20"/>
      <c r="C29" s="20"/>
      <c r="D29" s="20"/>
    </row>
    <row r="30" ht="25" customHeight="1" spans="1:4">
      <c r="A30" s="20"/>
      <c r="B30" s="20"/>
      <c r="C30" s="20"/>
      <c r="D30" s="20"/>
    </row>
    <row r="31" ht="25" customHeight="1" spans="1:4">
      <c r="A31" s="20"/>
      <c r="B31" s="20"/>
      <c r="C31" s="20"/>
      <c r="D31" s="20"/>
    </row>
    <row r="32" ht="21" spans="1:3">
      <c r="A32" s="6"/>
      <c r="B32" s="6"/>
      <c r="C32" s="6"/>
    </row>
  </sheetData>
  <mergeCells count="14">
    <mergeCell ref="A2:D2"/>
    <mergeCell ref="A24:D24"/>
    <mergeCell ref="A4:A5"/>
    <mergeCell ref="A6:A7"/>
    <mergeCell ref="A8:A9"/>
    <mergeCell ref="A11:A12"/>
    <mergeCell ref="A13:A14"/>
    <mergeCell ref="B4:B5"/>
    <mergeCell ref="B6:B7"/>
    <mergeCell ref="B8:B9"/>
    <mergeCell ref="B11:B12"/>
    <mergeCell ref="B13:B14"/>
    <mergeCell ref="B15:B16"/>
    <mergeCell ref="C4:C5"/>
  </mergeCells>
  <pageMargins left="0.944444444444444" right="0.590277777777778" top="0.5" bottom="0.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5" workbookViewId="0">
      <selection activeCell="G4" sqref="G4"/>
    </sheetView>
  </sheetViews>
  <sheetFormatPr defaultColWidth="9" defaultRowHeight="15.5" outlineLevelCol="4"/>
  <cols>
    <col min="1" max="1" width="7.2" style="1" customWidth="1"/>
    <col min="2" max="2" width="17.6363636363636" style="1" customWidth="1"/>
    <col min="3" max="3" width="18.8" style="1" customWidth="1"/>
    <col min="4" max="4" width="30.1363636363636" style="1" customWidth="1"/>
    <col min="5" max="5" width="13.6909090909091" style="9" customWidth="1"/>
    <col min="6" max="16384" width="9" style="1"/>
  </cols>
  <sheetData>
    <row r="1" s="1" customFormat="1" ht="19" customHeight="1" spans="1:5">
      <c r="A1" s="2" t="s">
        <v>316</v>
      </c>
      <c r="E1" s="9"/>
    </row>
    <row r="2" s="1" customFormat="1" ht="30" customHeight="1" spans="1:5">
      <c r="A2" s="3" t="s">
        <v>317</v>
      </c>
      <c r="B2" s="3"/>
      <c r="C2" s="3"/>
      <c r="D2" s="3"/>
      <c r="E2" s="10"/>
    </row>
    <row r="3" s="7" customFormat="1" ht="33" customHeight="1" spans="1:5">
      <c r="A3" s="4" t="s">
        <v>2</v>
      </c>
      <c r="B3" s="4" t="s">
        <v>318</v>
      </c>
      <c r="C3" s="4" t="s">
        <v>264</v>
      </c>
      <c r="D3" s="4" t="s">
        <v>265</v>
      </c>
      <c r="E3" s="4" t="s">
        <v>9</v>
      </c>
    </row>
    <row r="4" s="7" customFormat="1" ht="40" customHeight="1" spans="1:5">
      <c r="A4" s="5">
        <v>1</v>
      </c>
      <c r="B4" s="5" t="s">
        <v>319</v>
      </c>
      <c r="C4" s="5" t="s">
        <v>267</v>
      </c>
      <c r="D4" s="5" t="s">
        <v>320</v>
      </c>
      <c r="E4" s="11"/>
    </row>
    <row r="5" s="7" customFormat="1" ht="40" customHeight="1" spans="1:5">
      <c r="A5" s="12">
        <v>2</v>
      </c>
      <c r="B5" s="12" t="s">
        <v>321</v>
      </c>
      <c r="C5" s="12" t="s">
        <v>267</v>
      </c>
      <c r="D5" s="5" t="s">
        <v>322</v>
      </c>
      <c r="E5" s="13" t="s">
        <v>323</v>
      </c>
    </row>
    <row r="6" s="7" customFormat="1" ht="40" customHeight="1" spans="1:5">
      <c r="A6" s="14"/>
      <c r="B6" s="14"/>
      <c r="C6" s="14"/>
      <c r="D6" s="5" t="s">
        <v>324</v>
      </c>
      <c r="E6" s="15"/>
    </row>
    <row r="7" s="8" customFormat="1" ht="40" customHeight="1" spans="1:5">
      <c r="A7" s="16">
        <v>3</v>
      </c>
      <c r="B7" s="17" t="s">
        <v>325</v>
      </c>
      <c r="C7" s="17" t="s">
        <v>267</v>
      </c>
      <c r="D7" s="17" t="s">
        <v>326</v>
      </c>
      <c r="E7" s="18"/>
    </row>
    <row r="8" s="1" customFormat="1" ht="40" customHeight="1" spans="1:5">
      <c r="A8" s="5">
        <v>4</v>
      </c>
      <c r="B8" s="5" t="s">
        <v>327</v>
      </c>
      <c r="C8" s="5" t="s">
        <v>267</v>
      </c>
      <c r="D8" s="5" t="s">
        <v>328</v>
      </c>
      <c r="E8" s="11"/>
    </row>
    <row r="9" s="1" customFormat="1" ht="40" customHeight="1" spans="1:5">
      <c r="A9" s="5">
        <v>5</v>
      </c>
      <c r="B9" s="5" t="s">
        <v>329</v>
      </c>
      <c r="C9" s="5" t="s">
        <v>267</v>
      </c>
      <c r="D9" s="5" t="s">
        <v>330</v>
      </c>
      <c r="E9" s="19" t="s">
        <v>331</v>
      </c>
    </row>
    <row r="10" customFormat="1" ht="40" customHeight="1" spans="1:5">
      <c r="A10" s="20"/>
      <c r="B10" s="20"/>
      <c r="C10" s="20"/>
      <c r="D10" s="20"/>
      <c r="E10" s="21"/>
    </row>
    <row r="11" customFormat="1" ht="40" customHeight="1" spans="1:5">
      <c r="A11" s="20"/>
      <c r="B11" s="20"/>
      <c r="C11" s="20"/>
      <c r="D11" s="20"/>
      <c r="E11" s="21"/>
    </row>
    <row r="12" customFormat="1" ht="40" customHeight="1" spans="1:5">
      <c r="A12" s="20"/>
      <c r="B12" s="20"/>
      <c r="C12" s="20"/>
      <c r="D12" s="20"/>
      <c r="E12" s="21"/>
    </row>
    <row r="13" customFormat="1" ht="40" customHeight="1" spans="1:5">
      <c r="A13" s="20"/>
      <c r="B13" s="20"/>
      <c r="C13" s="20"/>
      <c r="D13" s="20"/>
      <c r="E13" s="21"/>
    </row>
    <row r="14" customFormat="1" ht="42" customHeight="1" spans="1:5">
      <c r="A14" s="20"/>
      <c r="B14" s="20"/>
      <c r="C14" s="20"/>
      <c r="D14" s="20"/>
      <c r="E14" s="21"/>
    </row>
    <row r="15" customFormat="1" ht="42" customHeight="1" spans="1:5">
      <c r="A15" s="20"/>
      <c r="B15" s="20"/>
      <c r="C15" s="20"/>
      <c r="D15" s="20"/>
      <c r="E15" s="21"/>
    </row>
    <row r="16" customFormat="1" ht="42" customHeight="1" spans="1:5">
      <c r="A16" s="20"/>
      <c r="B16" s="20"/>
      <c r="C16" s="20"/>
      <c r="D16" s="20"/>
      <c r="E16" s="21"/>
    </row>
    <row r="17" customFormat="1" ht="34" customHeight="1" spans="1:5">
      <c r="A17" s="20"/>
      <c r="B17" s="20"/>
      <c r="C17" s="20"/>
      <c r="D17" s="20"/>
      <c r="E17" s="21"/>
    </row>
    <row r="18" customFormat="1" ht="34" customHeight="1" spans="1:5">
      <c r="A18" s="20"/>
      <c r="B18" s="20"/>
      <c r="C18" s="20"/>
      <c r="D18" s="20"/>
      <c r="E18" s="21"/>
    </row>
    <row r="19" customFormat="1" ht="34" customHeight="1" spans="1:5">
      <c r="A19" s="20"/>
      <c r="B19" s="20"/>
      <c r="C19" s="20"/>
      <c r="D19" s="20"/>
      <c r="E19" s="21"/>
    </row>
    <row r="20" customFormat="1" ht="34" customHeight="1" spans="1:5">
      <c r="A20" s="20"/>
      <c r="B20" s="20"/>
      <c r="C20" s="20"/>
      <c r="D20" s="20"/>
      <c r="E20" s="21"/>
    </row>
    <row r="21" s="1" customFormat="1" ht="21" spans="1:5">
      <c r="A21" s="6"/>
      <c r="B21" s="6"/>
      <c r="C21" s="6"/>
      <c r="E21" s="9"/>
    </row>
  </sheetData>
  <mergeCells count="5">
    <mergeCell ref="A2:E2"/>
    <mergeCell ref="A5:A6"/>
    <mergeCell ref="B5:B6"/>
    <mergeCell ref="C5:C6"/>
    <mergeCell ref="E5:E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E4" sqref="E4"/>
    </sheetView>
  </sheetViews>
  <sheetFormatPr defaultColWidth="9" defaultRowHeight="14" outlineLevelCol="2"/>
  <cols>
    <col min="1" max="1" width="12.2545454545455" style="1" customWidth="1"/>
    <col min="2" max="2" width="36.8818181818182" style="1" customWidth="1"/>
    <col min="3" max="3" width="38.4363636363636" style="1" customWidth="1"/>
    <col min="4" max="16384" width="9" style="1"/>
  </cols>
  <sheetData>
    <row r="1" s="1" customFormat="1" ht="19" customHeight="1" spans="1:1">
      <c r="A1" s="2" t="s">
        <v>332</v>
      </c>
    </row>
    <row r="2" s="1" customFormat="1" ht="30" customHeight="1" spans="1:3">
      <c r="A2" s="3" t="s">
        <v>333</v>
      </c>
      <c r="B2" s="3"/>
      <c r="C2" s="3"/>
    </row>
    <row r="3" s="1" customFormat="1" ht="35" customHeight="1" spans="1:3">
      <c r="A3" s="4" t="s">
        <v>2</v>
      </c>
      <c r="B3" s="4" t="s">
        <v>334</v>
      </c>
      <c r="C3" s="4" t="s">
        <v>335</v>
      </c>
    </row>
    <row r="4" s="1" customFormat="1" ht="35" customHeight="1" spans="1:3">
      <c r="A4" s="5">
        <v>1</v>
      </c>
      <c r="B4" s="5" t="s">
        <v>336</v>
      </c>
      <c r="C4" s="5" t="s">
        <v>337</v>
      </c>
    </row>
    <row r="5" s="1" customFormat="1" ht="35" customHeight="1" spans="1:3">
      <c r="A5" s="5">
        <v>2</v>
      </c>
      <c r="B5" s="5" t="s">
        <v>338</v>
      </c>
      <c r="C5" s="5" t="s">
        <v>337</v>
      </c>
    </row>
    <row r="6" s="1" customFormat="1" ht="35" customHeight="1" spans="1:3">
      <c r="A6" s="5">
        <v>3</v>
      </c>
      <c r="B6" s="5" t="s">
        <v>339</v>
      </c>
      <c r="C6" s="5" t="s">
        <v>340</v>
      </c>
    </row>
    <row r="7" s="1" customFormat="1" ht="35" customHeight="1" spans="1:3">
      <c r="A7" s="5">
        <v>4</v>
      </c>
      <c r="B7" s="5" t="s">
        <v>341</v>
      </c>
      <c r="C7" s="5" t="s">
        <v>340</v>
      </c>
    </row>
    <row r="8" s="1" customFormat="1" ht="35" customHeight="1" spans="1:3">
      <c r="A8" s="5">
        <v>5</v>
      </c>
      <c r="B8" s="5" t="s">
        <v>342</v>
      </c>
      <c r="C8" s="5" t="s">
        <v>337</v>
      </c>
    </row>
    <row r="9" s="1" customFormat="1" ht="35" customHeight="1" spans="1:3">
      <c r="A9" s="5">
        <v>6</v>
      </c>
      <c r="B9" s="5" t="s">
        <v>343</v>
      </c>
      <c r="C9" s="5" t="s">
        <v>337</v>
      </c>
    </row>
    <row r="10" s="1" customFormat="1" ht="35" customHeight="1" spans="1:3">
      <c r="A10" s="5">
        <v>7</v>
      </c>
      <c r="B10" s="5" t="s">
        <v>344</v>
      </c>
      <c r="C10" s="5" t="s">
        <v>337</v>
      </c>
    </row>
    <row r="11" s="1" customFormat="1" ht="35" customHeight="1" spans="1:3">
      <c r="A11" s="5">
        <v>8</v>
      </c>
      <c r="B11" s="5" t="s">
        <v>345</v>
      </c>
      <c r="C11" s="5" t="s">
        <v>340</v>
      </c>
    </row>
    <row r="12" s="1" customFormat="1" ht="35" customHeight="1" spans="1:3">
      <c r="A12" s="5">
        <v>9</v>
      </c>
      <c r="B12" s="5" t="s">
        <v>346</v>
      </c>
      <c r="C12" s="5" t="s">
        <v>337</v>
      </c>
    </row>
    <row r="13" s="1" customFormat="1" ht="35" customHeight="1" spans="1:3">
      <c r="A13" s="5">
        <v>10</v>
      </c>
      <c r="B13" s="5" t="s">
        <v>347</v>
      </c>
      <c r="C13" s="5" t="s">
        <v>340</v>
      </c>
    </row>
    <row r="14" s="1" customFormat="1" ht="21" spans="1:3">
      <c r="A14" s="6"/>
      <c r="B14" s="6"/>
      <c r="C14" s="6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六安高速桥梁工程名称一览表</vt:lpstr>
      <vt:lpstr>六安高速隧道名称一览表</vt:lpstr>
      <vt:lpstr>六安高速公路互通名称一览表</vt:lpstr>
      <vt:lpstr>六安高速服务区（停车区）名称一览表</vt:lpstr>
      <vt:lpstr>六安高速收费站名称一览表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有空常喝茶</cp:lastModifiedBy>
  <dcterms:created xsi:type="dcterms:W3CDTF">2020-10-14T09:12:00Z</dcterms:created>
  <dcterms:modified xsi:type="dcterms:W3CDTF">2023-07-05T06:18:19Z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2280E56894A04F3984A26437DF859AA0</vt:lpwstr>
  </property>
  <property fmtid="{D5CDD505-2E9C-101B-9397-08002B2CF9AE}" pid="4" name="KSOReadingLayout">
    <vt:bool>false</vt:bool>
  </property>
</Properties>
</file>